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ync Folder\Sync\GraceNote\Acoustics\"/>
    </mc:Choice>
  </mc:AlternateContent>
  <bookViews>
    <workbookView xWindow="480" yWindow="12" windowWidth="18120" windowHeight="9720"/>
  </bookViews>
  <sheets>
    <sheet name="kr Math" sheetId="1" r:id="rId1"/>
  </sheets>
  <definedNames>
    <definedName name="_xlnm.Print_Area" localSheetId="0">'kr Math'!$B$3:$I$22</definedName>
  </definedNames>
  <calcPr calcId="152511"/>
</workbook>
</file>

<file path=xl/calcChain.xml><?xml version="1.0" encoding="utf-8"?>
<calcChain xmlns="http://schemas.openxmlformats.org/spreadsheetml/2006/main">
  <c r="E20" i="1" l="1"/>
  <c r="E19" i="1"/>
  <c r="E18" i="1"/>
  <c r="E17" i="1"/>
  <c r="E16" i="1"/>
  <c r="E15" i="1"/>
  <c r="E14" i="1"/>
  <c r="E13" i="1"/>
  <c r="C18" i="1"/>
  <c r="F18" i="1" s="1"/>
  <c r="C19" i="1"/>
  <c r="F19" i="1" s="1"/>
  <c r="C20" i="1"/>
  <c r="F20" i="1" s="1"/>
  <c r="C17" i="1"/>
  <c r="F17" i="1" s="1"/>
  <c r="C16" i="1"/>
  <c r="F16" i="1" s="1"/>
  <c r="C15" i="1"/>
  <c r="F15" i="1" s="1"/>
  <c r="C14" i="1"/>
  <c r="F14" i="1" s="1"/>
  <c r="C13" i="1"/>
  <c r="F13" i="1" s="1"/>
  <c r="D13" i="1"/>
  <c r="B11" i="1"/>
  <c r="C11" i="1" s="1"/>
  <c r="J11" i="1" s="1"/>
  <c r="H20" i="1"/>
  <c r="I20" i="1"/>
  <c r="H19" i="1"/>
  <c r="G19" i="1" s="1"/>
  <c r="H18" i="1"/>
  <c r="G18" i="1"/>
  <c r="H17" i="1"/>
  <c r="G17" i="1" s="1"/>
  <c r="H16" i="1"/>
  <c r="G16" i="1"/>
  <c r="H15" i="1"/>
  <c r="G15" i="1" s="1"/>
  <c r="H14" i="1"/>
  <c r="G14" i="1"/>
  <c r="H13" i="1"/>
  <c r="G13" i="1" s="1"/>
  <c r="D17" i="1"/>
  <c r="D18" i="1"/>
  <c r="I14" i="1"/>
  <c r="I16" i="1"/>
  <c r="D19" i="1"/>
  <c r="D15" i="1"/>
  <c r="G20" i="1"/>
  <c r="I15" i="1"/>
  <c r="I18" i="1"/>
  <c r="D16" i="1"/>
  <c r="D14" i="1"/>
  <c r="E11" i="1" l="1"/>
  <c r="D11" i="1"/>
  <c r="F11" i="1"/>
  <c r="H11" i="1"/>
  <c r="I13" i="1"/>
  <c r="I17" i="1"/>
  <c r="I19" i="1"/>
  <c r="D20" i="1"/>
  <c r="G11" i="1" l="1"/>
  <c r="I11" i="1"/>
</calcChain>
</file>

<file path=xl/comments1.xml><?xml version="1.0" encoding="utf-8"?>
<comments xmlns="http://schemas.openxmlformats.org/spreadsheetml/2006/main">
  <authors>
    <author>mfay</author>
  </authors>
  <commentList>
    <comment ref="E8" authorId="0" shapeId="0">
      <text>
        <r>
          <rPr>
            <sz val="12"/>
            <color indexed="81"/>
            <rFont val="Tahoma"/>
            <family val="2"/>
          </rPr>
          <t>All dimensions should be converted to feet.</t>
        </r>
      </text>
    </comment>
    <comment ref="E11" authorId="0" shapeId="0">
      <text>
        <r>
          <rPr>
            <sz val="12"/>
            <color indexed="81"/>
            <rFont val="Tahoma"/>
            <family val="2"/>
          </rPr>
          <t xml:space="preserve">Color Code:
Green - No Shading. No problem at this and all lower frequencies
Yellow - Partial Shading. Some problems at this and all higher frequencies  
Pink - Full Shading. Full blockage at this and all higher frequencies </t>
        </r>
      </text>
    </comment>
  </commentList>
</comments>
</file>

<file path=xl/sharedStrings.xml><?xml version="1.0" encoding="utf-8"?>
<sst xmlns="http://schemas.openxmlformats.org/spreadsheetml/2006/main" count="21" uniqueCount="21">
  <si>
    <t>Constants:</t>
  </si>
  <si>
    <t>Frequency of Concern</t>
  </si>
  <si>
    <t>ka</t>
  </si>
  <si>
    <t>ka = k* SigDim</t>
  </si>
  <si>
    <t>&lt; Enter Frequency in Hz Here</t>
  </si>
  <si>
    <t>Length of 1 Full Wave/Ft.</t>
  </si>
  <si>
    <t>Reciprocal of 1 Wave/Ft.</t>
  </si>
  <si>
    <t>Length of 1/4 Wave/Ft.</t>
  </si>
  <si>
    <t>Radians</t>
  </si>
  <si>
    <t>&lt; Enter SigDim in Feet Here</t>
  </si>
  <si>
    <r>
      <t>k = 2*</t>
    </r>
    <r>
      <rPr>
        <sz val="16"/>
        <rFont val="Times New Roman"/>
        <family val="1"/>
      </rPr>
      <t>π</t>
    </r>
    <r>
      <rPr>
        <sz val="12"/>
        <rFont val="Arial"/>
        <family val="2"/>
      </rPr>
      <t xml:space="preserve">*f/c </t>
    </r>
  </si>
  <si>
    <r>
      <rPr>
        <sz val="14"/>
        <rFont val="Arial"/>
        <family val="2"/>
      </rPr>
      <t xml:space="preserve">kr </t>
    </r>
    <r>
      <rPr>
        <sz val="12"/>
        <rFont val="Arial"/>
        <family val="2"/>
      </rPr>
      <t xml:space="preserve">              (Wave Ratio)</t>
    </r>
  </si>
  <si>
    <t>Wave Ratio and Wave Number Calculator</t>
  </si>
  <si>
    <r>
      <t xml:space="preserve">           2*</t>
    </r>
    <r>
      <rPr>
        <sz val="16"/>
        <rFont val="Times New Roman"/>
        <family val="1"/>
      </rPr>
      <t>π</t>
    </r>
    <r>
      <rPr>
        <sz val="12"/>
        <rFont val="Arial"/>
        <family val="2"/>
      </rPr>
      <t xml:space="preserve"> =</t>
    </r>
  </si>
  <si>
    <t>Spd. of Sound  =</t>
  </si>
  <si>
    <t>k                          (Wave Number)</t>
  </si>
  <si>
    <t>v1.1</t>
  </si>
  <si>
    <t>1 Period Propagation Time - ms</t>
  </si>
  <si>
    <t>λ/v * 1000</t>
  </si>
  <si>
    <t>Last Updated: 09-15-19</t>
  </si>
  <si>
    <t xml:space="preserve">  Other Common Frequencies Listed Below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</si>
</sst>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"/>
  </numFmts>
  <fonts count="11" x14ac:knownFonts="1">
    <font>
      <sz val="12"/>
      <name val="Times New Roman"/>
    </font>
    <font>
      <sz val="8"/>
      <name val="Times New Roman"/>
      <family val="1"/>
    </font>
    <font>
      <sz val="12"/>
      <name val="Arial"/>
      <family val="2"/>
    </font>
    <font>
      <sz val="11"/>
      <name val="Arial"/>
      <family val="2"/>
    </font>
    <font>
      <sz val="16"/>
      <name val="Times New Roman"/>
      <family val="1"/>
    </font>
    <font>
      <b/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2"/>
      <color indexed="81"/>
      <name val="Tahoma"/>
      <family val="2"/>
    </font>
    <font>
      <b/>
      <sz val="12"/>
      <color theme="0"/>
      <name val="Arial"/>
      <family val="2"/>
    </font>
    <font>
      <sz val="1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FBF3F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E78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7030A0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thick">
        <color indexed="64"/>
      </bottom>
      <diagonal/>
    </border>
    <border>
      <left/>
      <right style="medium">
        <color indexed="64"/>
      </right>
      <top style="hair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ck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ck">
        <color indexed="64"/>
      </right>
      <top style="hair">
        <color indexed="64"/>
      </top>
      <bottom style="dotted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double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/>
      <top style="hair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 style="double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2" fontId="0" fillId="0" borderId="0" xfId="0" applyNumberFormat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3" fillId="0" borderId="0" xfId="0" applyFont="1"/>
    <xf numFmtId="2" fontId="3" fillId="0" borderId="0" xfId="0" applyNumberFormat="1" applyFont="1" applyAlignment="1">
      <alignment horizontal="right" vertical="center"/>
    </xf>
    <xf numFmtId="2" fontId="0" fillId="0" borderId="0" xfId="0" applyNumberFormat="1"/>
    <xf numFmtId="165" fontId="3" fillId="0" borderId="0" xfId="0" applyNumberFormat="1" applyFont="1" applyAlignment="1">
      <alignment horizontal="right" vertical="center"/>
    </xf>
    <xf numFmtId="0" fontId="3" fillId="0" borderId="0" xfId="0" applyFont="1" applyBorder="1" applyAlignment="1">
      <alignment horizontal="center"/>
    </xf>
    <xf numFmtId="0" fontId="0" fillId="0" borderId="0" xfId="0" applyBorder="1"/>
    <xf numFmtId="0" fontId="3" fillId="0" borderId="0" xfId="0" applyFont="1" applyAlignment="1">
      <alignment horizontal="left"/>
    </xf>
    <xf numFmtId="0" fontId="2" fillId="2" borderId="1" xfId="0" applyFont="1" applyFill="1" applyBorder="1" applyAlignment="1" applyProtection="1">
      <alignment horizontal="center"/>
    </xf>
    <xf numFmtId="3" fontId="2" fillId="0" borderId="4" xfId="0" applyNumberFormat="1" applyFont="1" applyFill="1" applyBorder="1" applyAlignment="1" applyProtection="1">
      <alignment horizontal="center" vertical="center"/>
    </xf>
    <xf numFmtId="2" fontId="5" fillId="4" borderId="5" xfId="0" applyNumberFormat="1" applyFont="1" applyFill="1" applyBorder="1" applyAlignment="1" applyProtection="1">
      <alignment horizontal="center" vertical="center"/>
    </xf>
    <xf numFmtId="3" fontId="2" fillId="0" borderId="6" xfId="0" applyNumberFormat="1" applyFont="1" applyFill="1" applyBorder="1" applyAlignment="1" applyProtection="1">
      <alignment horizontal="center" vertical="center"/>
    </xf>
    <xf numFmtId="2" fontId="5" fillId="4" borderId="7" xfId="0" applyNumberFormat="1" applyFont="1" applyFill="1" applyBorder="1" applyAlignment="1" applyProtection="1">
      <alignment horizontal="center" vertical="center"/>
    </xf>
    <xf numFmtId="0" fontId="2" fillId="5" borderId="8" xfId="0" applyFont="1" applyFill="1" applyBorder="1" applyAlignment="1" applyProtection="1">
      <alignment horizontal="right" vertical="center"/>
    </xf>
    <xf numFmtId="0" fontId="7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5" borderId="9" xfId="0" applyFont="1" applyFill="1" applyBorder="1" applyAlignment="1" applyProtection="1">
      <alignment horizontal="left" indent="1"/>
    </xf>
    <xf numFmtId="164" fontId="9" fillId="6" borderId="13" xfId="0" applyNumberFormat="1" applyFont="1" applyFill="1" applyBorder="1" applyAlignment="1" applyProtection="1">
      <alignment horizontal="center" vertical="center"/>
      <protection locked="0"/>
    </xf>
    <xf numFmtId="0" fontId="2" fillId="0" borderId="16" xfId="0" applyFont="1" applyFill="1" applyBorder="1" applyAlignment="1" applyProtection="1">
      <alignment horizontal="center"/>
    </xf>
    <xf numFmtId="0" fontId="2" fillId="2" borderId="18" xfId="0" applyFont="1" applyFill="1" applyBorder="1" applyAlignment="1" applyProtection="1">
      <alignment horizontal="center" vertical="center" wrapText="1"/>
    </xf>
    <xf numFmtId="0" fontId="2" fillId="2" borderId="19" xfId="0" applyFont="1" applyFill="1" applyBorder="1" applyAlignment="1" applyProtection="1">
      <alignment horizontal="center" vertical="center" wrapText="1"/>
    </xf>
    <xf numFmtId="0" fontId="2" fillId="7" borderId="14" xfId="0" applyFont="1" applyFill="1" applyBorder="1" applyAlignment="1" applyProtection="1">
      <alignment horizontal="center" vertical="center" wrapText="1"/>
    </xf>
    <xf numFmtId="0" fontId="2" fillId="7" borderId="15" xfId="0" applyFont="1" applyFill="1" applyBorder="1" applyAlignment="1" applyProtection="1">
      <alignment horizontal="center" vertical="center" wrapText="1"/>
    </xf>
    <xf numFmtId="14" fontId="3" fillId="0" borderId="0" xfId="0" applyNumberFormat="1" applyFont="1" applyAlignment="1">
      <alignment horizontal="left" vertical="center"/>
    </xf>
    <xf numFmtId="2" fontId="5" fillId="4" borderId="24" xfId="0" applyNumberFormat="1" applyFont="1" applyFill="1" applyBorder="1" applyAlignment="1" applyProtection="1">
      <alignment horizontal="center" vertical="center"/>
    </xf>
    <xf numFmtId="2" fontId="2" fillId="2" borderId="25" xfId="0" applyNumberFormat="1" applyFont="1" applyFill="1" applyBorder="1" applyAlignment="1" applyProtection="1">
      <alignment horizontal="center" vertical="center"/>
    </xf>
    <xf numFmtId="3" fontId="2" fillId="0" borderId="26" xfId="0" applyNumberFormat="1" applyFont="1" applyFill="1" applyBorder="1" applyAlignment="1" applyProtection="1">
      <alignment horizontal="center" vertical="center"/>
    </xf>
    <xf numFmtId="2" fontId="5" fillId="4" borderId="27" xfId="0" applyNumberFormat="1" applyFont="1" applyFill="1" applyBorder="1" applyAlignment="1" applyProtection="1">
      <alignment horizontal="center" vertical="center"/>
    </xf>
    <xf numFmtId="0" fontId="2" fillId="2" borderId="9" xfId="0" applyFont="1" applyFill="1" applyBorder="1" applyAlignment="1" applyProtection="1">
      <alignment horizontal="center" vertical="center"/>
    </xf>
    <xf numFmtId="0" fontId="2" fillId="2" borderId="29" xfId="0" applyFont="1" applyFill="1" applyBorder="1" applyAlignment="1" applyProtection="1">
      <alignment horizontal="center" vertical="center"/>
    </xf>
    <xf numFmtId="0" fontId="2" fillId="2" borderId="30" xfId="0" applyFont="1" applyFill="1" applyBorder="1" applyAlignment="1" applyProtection="1">
      <alignment horizontal="center" vertical="center"/>
    </xf>
    <xf numFmtId="2" fontId="2" fillId="2" borderId="0" xfId="0" applyNumberFormat="1" applyFont="1" applyFill="1" applyBorder="1" applyAlignment="1" applyProtection="1">
      <alignment horizontal="center" vertical="center"/>
    </xf>
    <xf numFmtId="165" fontId="0" fillId="9" borderId="36" xfId="0" applyNumberFormat="1" applyFill="1" applyBorder="1" applyAlignment="1">
      <alignment horizontal="center" vertical="center"/>
    </xf>
    <xf numFmtId="165" fontId="0" fillId="9" borderId="37" xfId="0" applyNumberFormat="1" applyFill="1" applyBorder="1" applyAlignment="1">
      <alignment horizontal="center" vertical="center"/>
    </xf>
    <xf numFmtId="165" fontId="0" fillId="9" borderId="38" xfId="0" applyNumberFormat="1" applyFill="1" applyBorder="1" applyAlignment="1">
      <alignment horizontal="center" vertical="center"/>
    </xf>
    <xf numFmtId="0" fontId="0" fillId="9" borderId="39" xfId="0" applyFill="1" applyBorder="1" applyAlignment="1">
      <alignment horizontal="center" vertical="center"/>
    </xf>
    <xf numFmtId="165" fontId="0" fillId="9" borderId="42" xfId="0" applyNumberFormat="1" applyFill="1" applyBorder="1" applyAlignment="1">
      <alignment horizontal="center" vertical="center"/>
    </xf>
    <xf numFmtId="0" fontId="10" fillId="9" borderId="40" xfId="0" applyFont="1" applyFill="1" applyBorder="1" applyAlignment="1">
      <alignment horizontal="center" vertical="center" wrapText="1"/>
    </xf>
    <xf numFmtId="0" fontId="10" fillId="9" borderId="41" xfId="0" applyFont="1" applyFill="1" applyBorder="1" applyAlignment="1">
      <alignment horizontal="center" vertical="center" wrapText="1"/>
    </xf>
    <xf numFmtId="0" fontId="2" fillId="9" borderId="2" xfId="0" applyFont="1" applyFill="1" applyBorder="1" applyAlignment="1">
      <alignment horizontal="center" vertical="center"/>
    </xf>
    <xf numFmtId="2" fontId="2" fillId="2" borderId="28" xfId="0" applyNumberFormat="1" applyFont="1" applyFill="1" applyBorder="1" applyAlignment="1" applyProtection="1">
      <alignment horizontal="center"/>
    </xf>
    <xf numFmtId="4" fontId="2" fillId="2" borderId="32" xfId="0" applyNumberFormat="1" applyFont="1" applyFill="1" applyBorder="1" applyAlignment="1" applyProtection="1">
      <alignment horizontal="center" vertical="center"/>
    </xf>
    <xf numFmtId="2" fontId="2" fillId="2" borderId="11" xfId="0" applyNumberFormat="1" applyFont="1" applyFill="1" applyBorder="1" applyAlignment="1" applyProtection="1">
      <alignment horizontal="center"/>
    </xf>
    <xf numFmtId="4" fontId="2" fillId="2" borderId="33" xfId="0" applyNumberFormat="1" applyFont="1" applyFill="1" applyBorder="1" applyAlignment="1" applyProtection="1">
      <alignment horizontal="center" vertical="center"/>
    </xf>
    <xf numFmtId="2" fontId="2" fillId="2" borderId="44" xfId="0" applyNumberFormat="1" applyFont="1" applyFill="1" applyBorder="1" applyAlignment="1" applyProtection="1">
      <alignment horizontal="center"/>
    </xf>
    <xf numFmtId="4" fontId="2" fillId="2" borderId="45" xfId="0" applyNumberFormat="1" applyFont="1" applyFill="1" applyBorder="1" applyAlignment="1" applyProtection="1">
      <alignment horizontal="center" vertical="center"/>
    </xf>
    <xf numFmtId="0" fontId="2" fillId="8" borderId="17" xfId="0" applyFont="1" applyFill="1" applyBorder="1" applyAlignment="1" applyProtection="1">
      <alignment horizontal="left" vertical="center"/>
    </xf>
    <xf numFmtId="0" fontId="2" fillId="8" borderId="10" xfId="0" applyFont="1" applyFill="1" applyBorder="1" applyAlignment="1" applyProtection="1">
      <alignment horizontal="left" vertical="center"/>
    </xf>
    <xf numFmtId="0" fontId="9" fillId="11" borderId="20" xfId="0" applyFont="1" applyFill="1" applyBorder="1" applyAlignment="1" applyProtection="1">
      <alignment horizontal="center" vertical="center"/>
    </xf>
    <xf numFmtId="0" fontId="9" fillId="11" borderId="21" xfId="0" applyFont="1" applyFill="1" applyBorder="1" applyAlignment="1" applyProtection="1">
      <alignment horizontal="center" vertical="center"/>
    </xf>
    <xf numFmtId="0" fontId="9" fillId="11" borderId="43" xfId="0" applyFont="1" applyFill="1" applyBorder="1" applyAlignment="1" applyProtection="1">
      <alignment horizontal="center" vertical="center"/>
    </xf>
    <xf numFmtId="3" fontId="9" fillId="12" borderId="12" xfId="0" applyNumberFormat="1" applyFont="1" applyFill="1" applyBorder="1" applyAlignment="1" applyProtection="1">
      <alignment horizontal="center" vertical="center"/>
      <protection locked="0"/>
    </xf>
    <xf numFmtId="3" fontId="9" fillId="12" borderId="22" xfId="0" applyNumberFormat="1" applyFont="1" applyFill="1" applyBorder="1" applyAlignment="1" applyProtection="1">
      <alignment horizontal="center" vertical="center" wrapText="1"/>
    </xf>
    <xf numFmtId="0" fontId="2" fillId="10" borderId="18" xfId="0" applyFont="1" applyFill="1" applyBorder="1" applyAlignment="1" applyProtection="1">
      <alignment horizontal="center" vertical="center" wrapText="1"/>
    </xf>
    <xf numFmtId="0" fontId="2" fillId="10" borderId="19" xfId="0" applyFont="1" applyFill="1" applyBorder="1" applyAlignment="1" applyProtection="1">
      <alignment horizontal="center" vertical="center" wrapText="1"/>
    </xf>
    <xf numFmtId="39" fontId="2" fillId="10" borderId="31" xfId="0" applyNumberFormat="1" applyFont="1" applyFill="1" applyBorder="1" applyAlignment="1" applyProtection="1">
      <alignment horizontal="center" vertical="center"/>
    </xf>
    <xf numFmtId="4" fontId="2" fillId="10" borderId="31" xfId="0" applyNumberFormat="1" applyFont="1" applyFill="1" applyBorder="1" applyAlignment="1" applyProtection="1">
      <alignment horizontal="center" vertical="center"/>
    </xf>
    <xf numFmtId="0" fontId="2" fillId="5" borderId="3" xfId="0" applyFont="1" applyFill="1" applyBorder="1" applyAlignment="1" applyProtection="1">
      <alignment horizontal="left"/>
    </xf>
    <xf numFmtId="0" fontId="2" fillId="0" borderId="23" xfId="0" applyFont="1" applyFill="1" applyBorder="1" applyAlignment="1" applyProtection="1">
      <alignment horizontal="center"/>
    </xf>
    <xf numFmtId="39" fontId="2" fillId="3" borderId="34" xfId="0" applyNumberFormat="1" applyFont="1" applyFill="1" applyBorder="1" applyAlignment="1" applyProtection="1">
      <alignment horizontal="center" vertical="center"/>
    </xf>
    <xf numFmtId="4" fontId="2" fillId="3" borderId="34" xfId="0" applyNumberFormat="1" applyFont="1" applyFill="1" applyBorder="1" applyAlignment="1" applyProtection="1">
      <alignment horizontal="center" vertical="center"/>
    </xf>
    <xf numFmtId="39" fontId="2" fillId="3" borderId="35" xfId="0" applyNumberFormat="1" applyFont="1" applyFill="1" applyBorder="1" applyAlignment="1" applyProtection="1">
      <alignment horizontal="center" vertical="center"/>
    </xf>
    <xf numFmtId="4" fontId="2" fillId="3" borderId="35" xfId="0" applyNumberFormat="1" applyFont="1" applyFill="1" applyBorder="1" applyAlignment="1" applyProtection="1">
      <alignment horizontal="center" vertical="center"/>
    </xf>
    <xf numFmtId="39" fontId="2" fillId="3" borderId="46" xfId="0" applyNumberFormat="1" applyFont="1" applyFill="1" applyBorder="1" applyAlignment="1" applyProtection="1">
      <alignment horizontal="center" vertical="center"/>
    </xf>
    <xf numFmtId="4" fontId="2" fillId="3" borderId="46" xfId="0" applyNumberFormat="1" applyFont="1" applyFill="1" applyBorder="1" applyAlignment="1" applyProtection="1">
      <alignment horizontal="center" vertical="center"/>
    </xf>
    <xf numFmtId="0" fontId="2" fillId="0" borderId="47" xfId="0" applyFont="1" applyFill="1" applyBorder="1" applyAlignment="1" applyProtection="1">
      <alignment horizontal="center" vertical="center" wrapText="1"/>
    </xf>
    <xf numFmtId="0" fontId="2" fillId="0" borderId="48" xfId="0" applyFont="1" applyFill="1" applyBorder="1" applyAlignment="1" applyProtection="1">
      <alignment horizontal="center" vertical="center" wrapText="1"/>
    </xf>
    <xf numFmtId="2" fontId="2" fillId="10" borderId="31" xfId="0" applyNumberFormat="1" applyFont="1" applyFill="1" applyBorder="1" applyAlignment="1" applyProtection="1">
      <alignment horizontal="center" vertical="center"/>
    </xf>
    <xf numFmtId="3" fontId="2" fillId="5" borderId="8" xfId="0" applyNumberFormat="1" applyFont="1" applyFill="1" applyBorder="1" applyAlignment="1" applyProtection="1">
      <alignment horizontal="center" vertical="center"/>
    </xf>
    <xf numFmtId="3" fontId="2" fillId="5" borderId="3" xfId="0" applyNumberFormat="1" applyFont="1" applyFill="1" applyBorder="1" applyAlignment="1" applyProtection="1">
      <alignment horizontal="left" vertical="center"/>
    </xf>
    <xf numFmtId="2" fontId="2" fillId="3" borderId="34" xfId="0" applyNumberFormat="1" applyFont="1" applyFill="1" applyBorder="1" applyAlignment="1" applyProtection="1">
      <alignment horizontal="center" vertical="center"/>
    </xf>
    <xf numFmtId="2" fontId="2" fillId="3" borderId="35" xfId="0" applyNumberFormat="1" applyFont="1" applyFill="1" applyBorder="1" applyAlignment="1" applyProtection="1">
      <alignment horizontal="center" vertical="center"/>
    </xf>
    <xf numFmtId="2" fontId="2" fillId="3" borderId="46" xfId="0" applyNumberFormat="1" applyFont="1" applyFill="1" applyBorder="1" applyAlignment="1" applyProtection="1">
      <alignment horizontal="center" vertical="center"/>
    </xf>
  </cellXfs>
  <cellStyles count="1">
    <cellStyle name="Normal" xfId="0" builtinId="0"/>
  </cellStyles>
  <dxfs count="1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colors>
    <mruColors>
      <color rgb="FFF2F2F2"/>
      <color rgb="FF8DE3D3"/>
      <color rgb="FF009999"/>
      <color rgb="FF33CCCC"/>
      <color rgb="FFFBF3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O37"/>
  <sheetViews>
    <sheetView showGridLines="0" tabSelected="1" zoomScaleNormal="100" workbookViewId="0">
      <selection activeCell="L16" sqref="L16"/>
    </sheetView>
  </sheetViews>
  <sheetFormatPr defaultRowHeight="15.6" x14ac:dyDescent="0.3"/>
  <cols>
    <col min="1" max="1" width="3.5" customWidth="1"/>
    <col min="2" max="2" width="13.69921875" customWidth="1"/>
    <col min="3" max="3" width="15.69921875" customWidth="1"/>
    <col min="4" max="4" width="13.69921875" customWidth="1"/>
    <col min="5" max="5" width="13.796875" customWidth="1"/>
    <col min="6" max="6" width="14.69921875" customWidth="1"/>
    <col min="7" max="7" width="13.69921875" customWidth="1"/>
    <col min="8" max="8" width="15.69921875" customWidth="1"/>
    <col min="9" max="9" width="14.69921875" customWidth="1"/>
    <col min="10" max="10" width="12.69921875" customWidth="1"/>
    <col min="12" max="12" width="9.3984375" bestFit="1" customWidth="1"/>
  </cols>
  <sheetData>
    <row r="1" spans="2:15" ht="16.05" customHeight="1" x14ac:dyDescent="0.3"/>
    <row r="2" spans="2:15" ht="16.05" customHeight="1" x14ac:dyDescent="0.3">
      <c r="F2" s="1"/>
    </row>
    <row r="3" spans="2:15" ht="16.05" customHeight="1" x14ac:dyDescent="0.3">
      <c r="B3" s="3"/>
    </row>
    <row r="4" spans="2:15" ht="16.05" customHeight="1" x14ac:dyDescent="0.3">
      <c r="B4" s="3"/>
      <c r="C4" s="3"/>
      <c r="D4" s="9"/>
    </row>
    <row r="5" spans="2:15" s="18" customFormat="1" ht="21" customHeight="1" x14ac:dyDescent="0.3">
      <c r="B5" s="16" t="s">
        <v>12</v>
      </c>
      <c r="C5" s="17"/>
      <c r="D5" s="17"/>
    </row>
    <row r="6" spans="2:15" ht="16.05" customHeight="1" x14ac:dyDescent="0.3">
      <c r="B6" s="19" t="s">
        <v>16</v>
      </c>
      <c r="C6" s="27" t="s">
        <v>19</v>
      </c>
      <c r="D6" s="3"/>
    </row>
    <row r="7" spans="2:15" ht="16.05" customHeight="1" thickBot="1" x14ac:dyDescent="0.35"/>
    <row r="8" spans="2:15" ht="19.95" customHeight="1" thickTop="1" thickBot="1" x14ac:dyDescent="0.45">
      <c r="B8" s="55">
        <v>1127</v>
      </c>
      <c r="C8" s="50" t="s">
        <v>4</v>
      </c>
      <c r="D8" s="51"/>
      <c r="E8" s="21">
        <v>1</v>
      </c>
      <c r="F8" s="50" t="s">
        <v>9</v>
      </c>
      <c r="G8" s="50"/>
      <c r="H8" s="10" t="s">
        <v>10</v>
      </c>
      <c r="I8" s="32" t="s">
        <v>3</v>
      </c>
      <c r="J8" s="43" t="s">
        <v>18</v>
      </c>
    </row>
    <row r="9" spans="2:15" ht="19.95" customHeight="1" thickBot="1" x14ac:dyDescent="0.35">
      <c r="B9" s="69" t="s">
        <v>1</v>
      </c>
      <c r="C9" s="57" t="s">
        <v>5</v>
      </c>
      <c r="D9" s="57" t="s">
        <v>7</v>
      </c>
      <c r="E9" s="25" t="s">
        <v>11</v>
      </c>
      <c r="F9" s="57" t="s">
        <v>6</v>
      </c>
      <c r="G9" s="57" t="s">
        <v>8</v>
      </c>
      <c r="H9" s="23" t="s">
        <v>15</v>
      </c>
      <c r="I9" s="33" t="s">
        <v>2</v>
      </c>
      <c r="J9" s="41" t="s">
        <v>17</v>
      </c>
    </row>
    <row r="10" spans="2:15" ht="19.95" customHeight="1" thickBot="1" x14ac:dyDescent="0.35">
      <c r="B10" s="70"/>
      <c r="C10" s="58"/>
      <c r="D10" s="58"/>
      <c r="E10" s="26"/>
      <c r="F10" s="58"/>
      <c r="G10" s="58"/>
      <c r="H10" s="24"/>
      <c r="I10" s="34"/>
      <c r="J10" s="42"/>
    </row>
    <row r="11" spans="2:15" ht="19.95" customHeight="1" thickTop="1" thickBot="1" x14ac:dyDescent="0.35">
      <c r="B11" s="56">
        <f>$B$8</f>
        <v>1127</v>
      </c>
      <c r="C11" s="71">
        <f>SUM($D$21/$B$11)</f>
        <v>1</v>
      </c>
      <c r="D11" s="60">
        <f>SUM($C$11*0.25)</f>
        <v>0.25</v>
      </c>
      <c r="E11" s="28">
        <f>SUM($B$11/$D$21*$E$8)</f>
        <v>1</v>
      </c>
      <c r="F11" s="59">
        <f>SUM(1/$C$11)</f>
        <v>1</v>
      </c>
      <c r="G11" s="60">
        <f>$H$11</f>
        <v>6.28</v>
      </c>
      <c r="H11" s="29">
        <f>SUM($F$21*B11)/$D$21</f>
        <v>6.28</v>
      </c>
      <c r="I11" s="35">
        <f>SUM(H11*$E$8)</f>
        <v>6.28</v>
      </c>
      <c r="J11" s="40">
        <f>SUM(C11/$D$21)*1000</f>
        <v>0.88731144631765757</v>
      </c>
    </row>
    <row r="12" spans="2:15" ht="19.95" customHeight="1" thickBot="1" x14ac:dyDescent="0.35">
      <c r="B12" s="52" t="s">
        <v>20</v>
      </c>
      <c r="C12" s="53"/>
      <c r="D12" s="53"/>
      <c r="E12" s="53"/>
      <c r="F12" s="53"/>
      <c r="G12" s="53"/>
      <c r="H12" s="53"/>
      <c r="I12" s="53"/>
      <c r="J12" s="54"/>
      <c r="N12" s="5"/>
      <c r="O12" s="5"/>
    </row>
    <row r="13" spans="2:15" ht="19.95" customHeight="1" x14ac:dyDescent="0.3">
      <c r="B13" s="30">
        <v>125</v>
      </c>
      <c r="C13" s="74">
        <f>SUM($D$21/$B$13)</f>
        <v>9.016</v>
      </c>
      <c r="D13" s="64">
        <f>SUM($C$13*0.25)</f>
        <v>2.254</v>
      </c>
      <c r="E13" s="31">
        <f>SUM($B$13/$D$21*$E$8)</f>
        <v>0.11091393078970718</v>
      </c>
      <c r="F13" s="63">
        <f>SUM(1/$C$13)</f>
        <v>0.11091393078970718</v>
      </c>
      <c r="G13" s="64">
        <f>$H$13</f>
        <v>0.69653948535936117</v>
      </c>
      <c r="H13" s="44">
        <f t="shared" ref="H13:H20" si="0">SUM($F$21*B13)/$D$21</f>
        <v>0.69653948535936117</v>
      </c>
      <c r="I13" s="45">
        <f>SUM(H13*$E$8)</f>
        <v>0.69653948535936117</v>
      </c>
      <c r="J13" s="36">
        <v>8</v>
      </c>
    </row>
    <row r="14" spans="2:15" ht="19.95" customHeight="1" x14ac:dyDescent="0.3">
      <c r="B14" s="11">
        <v>250</v>
      </c>
      <c r="C14" s="75">
        <f>SUM($D$21/$B$14)</f>
        <v>4.508</v>
      </c>
      <c r="D14" s="66">
        <f>SUM($C$14*0.25)</f>
        <v>1.127</v>
      </c>
      <c r="E14" s="12">
        <f>SUM($B$14/$D$21*$E$8)</f>
        <v>0.22182786157941436</v>
      </c>
      <c r="F14" s="65">
        <f>SUM(1/$C$14)</f>
        <v>0.22182786157941436</v>
      </c>
      <c r="G14" s="66">
        <f>$H$14</f>
        <v>1.3930789707187223</v>
      </c>
      <c r="H14" s="46">
        <f t="shared" si="0"/>
        <v>1.3930789707187223</v>
      </c>
      <c r="I14" s="47">
        <f>SUM(H14*$E$8)</f>
        <v>1.3930789707187223</v>
      </c>
      <c r="J14" s="37">
        <v>4</v>
      </c>
    </row>
    <row r="15" spans="2:15" ht="19.95" customHeight="1" x14ac:dyDescent="0.3">
      <c r="B15" s="11">
        <v>500</v>
      </c>
      <c r="C15" s="75">
        <f>SUM($D$21/$B$15)</f>
        <v>2.254</v>
      </c>
      <c r="D15" s="66">
        <f>SUM($C$15*0.25)</f>
        <v>0.5635</v>
      </c>
      <c r="E15" s="12">
        <f>SUM($B$15/$D$21*$E$8)</f>
        <v>0.44365572315882873</v>
      </c>
      <c r="F15" s="65">
        <f>SUM(1/$C$15)</f>
        <v>0.44365572315882873</v>
      </c>
      <c r="G15" s="66">
        <f>$H$15</f>
        <v>2.7861579414374447</v>
      </c>
      <c r="H15" s="46">
        <f t="shared" si="0"/>
        <v>2.7861579414374447</v>
      </c>
      <c r="I15" s="47">
        <f t="shared" ref="I15:I20" si="1">SUM(H15*$E$8)</f>
        <v>2.7861579414374447</v>
      </c>
      <c r="J15" s="37">
        <v>2</v>
      </c>
    </row>
    <row r="16" spans="2:15" ht="19.95" customHeight="1" x14ac:dyDescent="0.3">
      <c r="B16" s="11">
        <v>1000</v>
      </c>
      <c r="C16" s="75">
        <f>SUM($D$21/$B$16)</f>
        <v>1.127</v>
      </c>
      <c r="D16" s="66">
        <f>SUM($C$16*0.25)</f>
        <v>0.28175</v>
      </c>
      <c r="E16" s="12">
        <f>SUM($B$16/$D$21*$E$8)</f>
        <v>0.88731144631765746</v>
      </c>
      <c r="F16" s="65">
        <f>SUM(1/$C$16)</f>
        <v>0.88731144631765746</v>
      </c>
      <c r="G16" s="66">
        <f>$H$16</f>
        <v>5.5723158828748893</v>
      </c>
      <c r="H16" s="46">
        <f t="shared" si="0"/>
        <v>5.5723158828748893</v>
      </c>
      <c r="I16" s="47">
        <f t="shared" si="1"/>
        <v>5.5723158828748893</v>
      </c>
      <c r="J16" s="37">
        <v>1</v>
      </c>
    </row>
    <row r="17" spans="2:13" ht="19.95" customHeight="1" x14ac:dyDescent="0.3">
      <c r="B17" s="11">
        <v>2000</v>
      </c>
      <c r="C17" s="75">
        <f>SUM($D$21/$B$17)</f>
        <v>0.5635</v>
      </c>
      <c r="D17" s="66">
        <f>SUM($C$17*0.25)</f>
        <v>0.140875</v>
      </c>
      <c r="E17" s="12">
        <f>SUM($B$17/$D$21*$E$8)</f>
        <v>1.7746228926353149</v>
      </c>
      <c r="F17" s="65">
        <f>SUM(1/$C$17)</f>
        <v>1.7746228926353149</v>
      </c>
      <c r="G17" s="66">
        <f>$H$17</f>
        <v>11.144631765749779</v>
      </c>
      <c r="H17" s="46">
        <f t="shared" si="0"/>
        <v>11.144631765749779</v>
      </c>
      <c r="I17" s="47">
        <f t="shared" si="1"/>
        <v>11.144631765749779</v>
      </c>
      <c r="J17" s="37">
        <v>0.5</v>
      </c>
    </row>
    <row r="18" spans="2:13" ht="19.95" customHeight="1" x14ac:dyDescent="0.3">
      <c r="B18" s="11">
        <v>4000</v>
      </c>
      <c r="C18" s="75">
        <f>SUM($D$21/$B$18)</f>
        <v>0.28175</v>
      </c>
      <c r="D18" s="66">
        <f>SUM($C$18*0.25)</f>
        <v>7.04375E-2</v>
      </c>
      <c r="E18" s="12">
        <f>SUM($B$18/$D$21*$E$8)</f>
        <v>3.5492457852706298</v>
      </c>
      <c r="F18" s="65">
        <f>SUM(1/$C$18)</f>
        <v>3.5492457852706298</v>
      </c>
      <c r="G18" s="66">
        <f>$H$18</f>
        <v>22.289263531499557</v>
      </c>
      <c r="H18" s="46">
        <f t="shared" si="0"/>
        <v>22.289263531499557</v>
      </c>
      <c r="I18" s="47">
        <f t="shared" si="1"/>
        <v>22.289263531499557</v>
      </c>
      <c r="J18" s="37">
        <v>0.25</v>
      </c>
    </row>
    <row r="19" spans="2:13" ht="19.95" customHeight="1" x14ac:dyDescent="0.3">
      <c r="B19" s="11">
        <v>8000</v>
      </c>
      <c r="C19" s="75">
        <f>SUM($D$21/$B$19)</f>
        <v>0.140875</v>
      </c>
      <c r="D19" s="66">
        <f>SUM($C$19*0.25)</f>
        <v>3.521875E-2</v>
      </c>
      <c r="E19" s="12">
        <f>SUM($B$19/$D$21*$E$8)</f>
        <v>7.0984915705412597</v>
      </c>
      <c r="F19" s="65">
        <f>SUM(1/$C$19)</f>
        <v>7.0984915705412597</v>
      </c>
      <c r="G19" s="66">
        <f>$H$19</f>
        <v>44.578527062999115</v>
      </c>
      <c r="H19" s="46">
        <f t="shared" si="0"/>
        <v>44.578527062999115</v>
      </c>
      <c r="I19" s="47">
        <f t="shared" si="1"/>
        <v>44.578527062999115</v>
      </c>
      <c r="J19" s="38">
        <v>0.125</v>
      </c>
      <c r="K19" s="4"/>
      <c r="L19" s="4"/>
      <c r="M19" s="4"/>
    </row>
    <row r="20" spans="2:13" ht="19.95" customHeight="1" thickBot="1" x14ac:dyDescent="0.35">
      <c r="B20" s="13">
        <v>16000</v>
      </c>
      <c r="C20" s="76">
        <f>SUM($D$21/$B$20)</f>
        <v>7.04375E-2</v>
      </c>
      <c r="D20" s="68">
        <f>SUM($C$20*0.25)</f>
        <v>1.7609375E-2</v>
      </c>
      <c r="E20" s="14">
        <f>SUM($B$20/$D$21*$E$8)</f>
        <v>14.196983141082519</v>
      </c>
      <c r="F20" s="67">
        <f>SUM(1/$C$20)</f>
        <v>14.196983141082519</v>
      </c>
      <c r="G20" s="68">
        <f>$H$20</f>
        <v>89.157054125998229</v>
      </c>
      <c r="H20" s="48">
        <f t="shared" si="0"/>
        <v>89.157054125998229</v>
      </c>
      <c r="I20" s="49">
        <f t="shared" si="1"/>
        <v>89.157054125998229</v>
      </c>
      <c r="J20" s="39">
        <v>6.25E-2</v>
      </c>
      <c r="K20" s="4"/>
      <c r="L20" s="6"/>
      <c r="M20" s="4"/>
    </row>
    <row r="21" spans="2:13" ht="19.95" customHeight="1" thickTop="1" thickBot="1" x14ac:dyDescent="0.45">
      <c r="B21" s="15" t="s">
        <v>0</v>
      </c>
      <c r="C21" s="72" t="s">
        <v>14</v>
      </c>
      <c r="D21" s="73">
        <v>1127</v>
      </c>
      <c r="E21" s="20" t="s">
        <v>13</v>
      </c>
      <c r="F21" s="61">
        <v>6.28</v>
      </c>
      <c r="G21" s="62"/>
      <c r="H21" s="22"/>
      <c r="I21" s="22"/>
    </row>
    <row r="22" spans="2:13" x14ac:dyDescent="0.3">
      <c r="H22" s="2"/>
      <c r="I22" s="2"/>
    </row>
    <row r="23" spans="2:13" x14ac:dyDescent="0.3">
      <c r="F23" s="7"/>
      <c r="G23" s="8"/>
      <c r="H23" s="2"/>
      <c r="I23" s="2"/>
    </row>
    <row r="24" spans="2:13" x14ac:dyDescent="0.3">
      <c r="F24" s="7"/>
      <c r="G24" s="8"/>
      <c r="H24" s="2"/>
      <c r="I24" s="2"/>
    </row>
    <row r="25" spans="2:13" ht="15.6" customHeight="1" x14ac:dyDescent="0.3">
      <c r="F25" s="7"/>
      <c r="G25" s="8"/>
      <c r="H25" s="2"/>
      <c r="I25" s="2"/>
    </row>
    <row r="26" spans="2:13" x14ac:dyDescent="0.3">
      <c r="F26" s="7"/>
      <c r="G26" s="8"/>
      <c r="H26" s="2"/>
      <c r="I26" s="2"/>
    </row>
    <row r="27" spans="2:13" x14ac:dyDescent="0.3">
      <c r="F27" s="7"/>
      <c r="G27" s="8"/>
      <c r="H27" s="2"/>
      <c r="I27" s="2"/>
    </row>
    <row r="28" spans="2:13" x14ac:dyDescent="0.3">
      <c r="F28" s="7"/>
      <c r="G28" s="8"/>
      <c r="H28" s="2"/>
      <c r="I28" s="2"/>
    </row>
    <row r="29" spans="2:13" x14ac:dyDescent="0.3">
      <c r="F29" s="7"/>
      <c r="G29" s="8"/>
      <c r="H29" s="2"/>
      <c r="I29" s="2"/>
    </row>
    <row r="30" spans="2:13" x14ac:dyDescent="0.3">
      <c r="F30" s="7"/>
      <c r="G30" s="8"/>
      <c r="H30" s="2"/>
      <c r="I30" s="2"/>
    </row>
    <row r="31" spans="2:13" x14ac:dyDescent="0.3">
      <c r="F31" s="7"/>
      <c r="G31" s="8"/>
      <c r="H31" s="2"/>
      <c r="I31" s="2"/>
    </row>
    <row r="32" spans="2:13" x14ac:dyDescent="0.3">
      <c r="F32" s="7"/>
      <c r="G32" s="8"/>
      <c r="H32" s="2"/>
      <c r="I32" s="2"/>
    </row>
    <row r="33" spans="6:9" x14ac:dyDescent="0.3">
      <c r="F33" s="7"/>
      <c r="G33" s="8"/>
      <c r="I33" s="2"/>
    </row>
    <row r="34" spans="6:9" x14ac:dyDescent="0.3">
      <c r="F34" s="7"/>
      <c r="G34" s="8"/>
      <c r="I34" s="2"/>
    </row>
    <row r="35" spans="6:9" x14ac:dyDescent="0.3">
      <c r="F35" s="7"/>
      <c r="G35" s="8"/>
      <c r="I35" s="2"/>
    </row>
    <row r="36" spans="6:9" x14ac:dyDescent="0.3">
      <c r="F36" s="7"/>
      <c r="G36" s="8"/>
      <c r="I36" s="2"/>
    </row>
    <row r="37" spans="6:9" x14ac:dyDescent="0.3">
      <c r="F37" s="7"/>
      <c r="G37" s="8"/>
      <c r="I37" s="2"/>
    </row>
  </sheetData>
  <sheetProtection algorithmName="SHA-512" hashValue="wlzK2xyECZo8uhuY5Wxml2lkzp+f0s9zKaaYcBma8aqKefAigWhtNm6K9HozCLcbjlS8T8f4OMnQrPEY3WI9HA==" saltValue="89G9Ek7nM3B591I8wIET/w==" spinCount="100000" sheet="1" objects="1" scenarios="1"/>
  <mergeCells count="13">
    <mergeCell ref="J9:J10"/>
    <mergeCell ref="B12:J12"/>
    <mergeCell ref="G9:G10"/>
    <mergeCell ref="G21:I21"/>
    <mergeCell ref="C8:D8"/>
    <mergeCell ref="F8:G8"/>
    <mergeCell ref="H9:H10"/>
    <mergeCell ref="I9:I10"/>
    <mergeCell ref="F9:F10"/>
    <mergeCell ref="B9:B10"/>
    <mergeCell ref="D9:D10"/>
    <mergeCell ref="C9:C10"/>
    <mergeCell ref="E9:E10"/>
  </mergeCells>
  <phoneticPr fontId="1" type="noConversion"/>
  <conditionalFormatting sqref="E13:E20">
    <cfRule type="cellIs" dxfId="13" priority="7" stopIfTrue="1" operator="lessThan">
      <formula>0.25</formula>
    </cfRule>
    <cfRule type="cellIs" dxfId="12" priority="8" stopIfTrue="1" operator="greaterThan">
      <formula>1.99</formula>
    </cfRule>
  </conditionalFormatting>
  <conditionalFormatting sqref="E13:E20 E11">
    <cfRule type="cellIs" dxfId="11" priority="13" stopIfTrue="1" operator="lessThan">
      <formula>0.25</formula>
    </cfRule>
    <cfRule type="cellIs" dxfId="10" priority="14" stopIfTrue="1" operator="greaterThan">
      <formula>1.99</formula>
    </cfRule>
  </conditionalFormatting>
  <conditionalFormatting sqref="E13:E20">
    <cfRule type="cellIs" dxfId="9" priority="11" stopIfTrue="1" operator="lessThan">
      <formula>0.25</formula>
    </cfRule>
    <cfRule type="cellIs" dxfId="8" priority="12" stopIfTrue="1" operator="greaterThan">
      <formula>1.99</formula>
    </cfRule>
  </conditionalFormatting>
  <conditionalFormatting sqref="E13:E20">
    <cfRule type="cellIs" dxfId="7" priority="9" stopIfTrue="1" operator="lessThan">
      <formula>0.25</formula>
    </cfRule>
    <cfRule type="cellIs" dxfId="6" priority="10" stopIfTrue="1" operator="greaterThan">
      <formula>1.99</formula>
    </cfRule>
  </conditionalFormatting>
  <conditionalFormatting sqref="E11">
    <cfRule type="cellIs" dxfId="5" priority="5" stopIfTrue="1" operator="lessThan">
      <formula>0.25</formula>
    </cfRule>
    <cfRule type="cellIs" dxfId="4" priority="6" stopIfTrue="1" operator="greaterThan">
      <formula>1.99</formula>
    </cfRule>
  </conditionalFormatting>
  <conditionalFormatting sqref="E11">
    <cfRule type="cellIs" dxfId="3" priority="3" stopIfTrue="1" operator="lessThan">
      <formula>0.25</formula>
    </cfRule>
    <cfRule type="cellIs" dxfId="2" priority="4" stopIfTrue="1" operator="greaterThan">
      <formula>1.99</formula>
    </cfRule>
  </conditionalFormatting>
  <conditionalFormatting sqref="E11">
    <cfRule type="cellIs" dxfId="1" priority="1" stopIfTrue="1" operator="lessThan">
      <formula>0.25</formula>
    </cfRule>
    <cfRule type="cellIs" dxfId="0" priority="2" stopIfTrue="1" operator="greaterThan">
      <formula>1.99</formula>
    </cfRule>
  </conditionalFormatting>
  <pageMargins left="0.5" right="0.5" top="0.5" bottom="0.5" header="0.3" footer="0.55000000000000004"/>
  <pageSetup orientation="landscape" horizontalDpi="4294967293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kr Math</vt:lpstr>
      <vt:lpstr>'kr Math'!Print_Area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Fay</dc:creator>
  <cp:lastModifiedBy>mfay</cp:lastModifiedBy>
  <cp:lastPrinted>2018-12-30T23:48:38Z</cp:lastPrinted>
  <dcterms:created xsi:type="dcterms:W3CDTF">2013-08-04T17:14:28Z</dcterms:created>
  <dcterms:modified xsi:type="dcterms:W3CDTF">2019-09-16T21:00:13Z</dcterms:modified>
</cp:coreProperties>
</file>