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53222"/>
  <mc:AlternateContent xmlns:mc="http://schemas.openxmlformats.org/markup-compatibility/2006">
    <mc:Choice Requires="x15">
      <x15ac:absPath xmlns:x15ac="http://schemas.microsoft.com/office/spreadsheetml/2010/11/ac" url="C:\Users\Mike\Desktop\GraceNote\Acoustics\Parametric Acoustics\"/>
    </mc:Choice>
  </mc:AlternateContent>
  <bookViews>
    <workbookView xWindow="0" yWindow="0" windowWidth="22980" windowHeight="9288"/>
  </bookViews>
  <sheets>
    <sheet name="Octave" sheetId="2" r:id="rId1"/>
    <sheet name="Third Octave" sheetId="3" r:id="rId2"/>
  </sheets>
  <calcPr calcId="152511"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9" i="3" l="1"/>
  <c r="AA39" i="3"/>
  <c r="Z39" i="3"/>
  <c r="Y39" i="3"/>
  <c r="X39" i="3"/>
  <c r="W39" i="3"/>
  <c r="V39" i="3"/>
  <c r="U39" i="3"/>
  <c r="T39" i="3"/>
  <c r="S39" i="3"/>
  <c r="R39" i="3"/>
  <c r="Q39" i="3"/>
  <c r="P39" i="3"/>
  <c r="O39" i="3"/>
  <c r="N39" i="3"/>
  <c r="M39" i="3"/>
  <c r="L39" i="3"/>
  <c r="K39" i="3"/>
  <c r="J39" i="3"/>
  <c r="I39" i="3"/>
  <c r="H39" i="3"/>
  <c r="G39" i="3"/>
  <c r="F39" i="3"/>
  <c r="D39" i="3"/>
  <c r="AB38" i="3"/>
  <c r="AA38" i="3"/>
  <c r="Z38" i="3"/>
  <c r="Y38" i="3"/>
  <c r="X38" i="3"/>
  <c r="W38" i="3"/>
  <c r="V38" i="3"/>
  <c r="U38" i="3"/>
  <c r="T38" i="3"/>
  <c r="S38" i="3"/>
  <c r="R38" i="3"/>
  <c r="Q38" i="3"/>
  <c r="P38" i="3"/>
  <c r="O38" i="3"/>
  <c r="N38" i="3"/>
  <c r="M38" i="3"/>
  <c r="L38" i="3"/>
  <c r="K38" i="3"/>
  <c r="J38" i="3"/>
  <c r="I38" i="3"/>
  <c r="H38" i="3"/>
  <c r="G38" i="3"/>
  <c r="F38" i="3"/>
  <c r="D38" i="3"/>
  <c r="B38" i="3"/>
  <c r="AB37" i="3"/>
  <c r="AA37" i="3"/>
  <c r="Z37" i="3"/>
  <c r="Y37" i="3"/>
  <c r="X37" i="3"/>
  <c r="W37" i="3"/>
  <c r="V37" i="3"/>
  <c r="U37" i="3"/>
  <c r="T37" i="3"/>
  <c r="S37" i="3"/>
  <c r="R37" i="3"/>
  <c r="Q37" i="3"/>
  <c r="P37" i="3"/>
  <c r="O37" i="3"/>
  <c r="N37" i="3"/>
  <c r="M37" i="3"/>
  <c r="L37" i="3"/>
  <c r="K37" i="3"/>
  <c r="J37" i="3"/>
  <c r="I37" i="3"/>
  <c r="H37" i="3"/>
  <c r="G37" i="3"/>
  <c r="F37" i="3"/>
  <c r="D37" i="3"/>
  <c r="AB36" i="3"/>
  <c r="AA36" i="3"/>
  <c r="Z36" i="3"/>
  <c r="Y36" i="3"/>
  <c r="X36" i="3"/>
  <c r="W36" i="3"/>
  <c r="V36" i="3"/>
  <c r="U36" i="3"/>
  <c r="T36" i="3"/>
  <c r="S36" i="3"/>
  <c r="R36" i="3"/>
  <c r="Q36" i="3"/>
  <c r="P36" i="3"/>
  <c r="O36" i="3"/>
  <c r="N36" i="3"/>
  <c r="M36" i="3"/>
  <c r="L36" i="3"/>
  <c r="K36" i="3"/>
  <c r="J36" i="3"/>
  <c r="I36" i="3"/>
  <c r="H36" i="3"/>
  <c r="G36" i="3"/>
  <c r="F36" i="3"/>
  <c r="D36" i="3"/>
  <c r="AB35" i="3"/>
  <c r="AA35" i="3"/>
  <c r="Z35" i="3"/>
  <c r="Y35" i="3"/>
  <c r="X35" i="3"/>
  <c r="W35" i="3"/>
  <c r="V35" i="3"/>
  <c r="U35" i="3"/>
  <c r="T35" i="3"/>
  <c r="S35" i="3"/>
  <c r="R35" i="3"/>
  <c r="Q35" i="3"/>
  <c r="P35" i="3"/>
  <c r="O35" i="3"/>
  <c r="N35" i="3"/>
  <c r="M35" i="3"/>
  <c r="L35" i="3"/>
  <c r="K35" i="3"/>
  <c r="J35" i="3"/>
  <c r="I35" i="3"/>
  <c r="H35" i="3"/>
  <c r="G35" i="3"/>
  <c r="F35" i="3"/>
  <c r="D35" i="3"/>
  <c r="AB34" i="3"/>
  <c r="AA34" i="3"/>
  <c r="Z34" i="3"/>
  <c r="Y34" i="3"/>
  <c r="X34" i="3"/>
  <c r="W34" i="3"/>
  <c r="V34" i="3"/>
  <c r="U34" i="3"/>
  <c r="T34" i="3"/>
  <c r="S34" i="3"/>
  <c r="R34" i="3"/>
  <c r="Q34" i="3"/>
  <c r="P34" i="3"/>
  <c r="O34" i="3"/>
  <c r="N34" i="3"/>
  <c r="M34" i="3"/>
  <c r="L34" i="3"/>
  <c r="K34" i="3"/>
  <c r="J34" i="3"/>
  <c r="I34" i="3"/>
  <c r="H34" i="3"/>
  <c r="G34" i="3"/>
  <c r="F34" i="3"/>
  <c r="D34" i="3"/>
  <c r="B34" i="3"/>
  <c r="AB33" i="3"/>
  <c r="AA33" i="3"/>
  <c r="Z33" i="3"/>
  <c r="Y33" i="3"/>
  <c r="X33" i="3"/>
  <c r="W33" i="3"/>
  <c r="V33" i="3"/>
  <c r="U33" i="3"/>
  <c r="T33" i="3"/>
  <c r="S33" i="3"/>
  <c r="R33" i="3"/>
  <c r="Q33" i="3"/>
  <c r="P33" i="3"/>
  <c r="O33" i="3"/>
  <c r="N33" i="3"/>
  <c r="M33" i="3"/>
  <c r="L33" i="3"/>
  <c r="K33" i="3"/>
  <c r="J33" i="3"/>
  <c r="I33" i="3"/>
  <c r="H33" i="3"/>
  <c r="G33" i="3"/>
  <c r="F33" i="3"/>
  <c r="D33" i="3"/>
  <c r="AB32" i="3"/>
  <c r="AA32" i="3"/>
  <c r="Z32" i="3"/>
  <c r="Y32" i="3"/>
  <c r="X32" i="3"/>
  <c r="W32" i="3"/>
  <c r="V32" i="3"/>
  <c r="U32" i="3"/>
  <c r="T32" i="3"/>
  <c r="S32" i="3"/>
  <c r="R32" i="3"/>
  <c r="Q32" i="3"/>
  <c r="P32" i="3"/>
  <c r="O32" i="3"/>
  <c r="N32" i="3"/>
  <c r="M32" i="3"/>
  <c r="L32" i="3"/>
  <c r="K32" i="3"/>
  <c r="J32" i="3"/>
  <c r="I32" i="3"/>
  <c r="H32" i="3"/>
  <c r="G32" i="3"/>
  <c r="F32" i="3"/>
  <c r="D32" i="3"/>
  <c r="AB31" i="3"/>
  <c r="AA31" i="3"/>
  <c r="Z31" i="3"/>
  <c r="Y31" i="3"/>
  <c r="X31" i="3"/>
  <c r="W31" i="3"/>
  <c r="V31" i="3"/>
  <c r="U31" i="3"/>
  <c r="T31" i="3"/>
  <c r="S31" i="3"/>
  <c r="R31" i="3"/>
  <c r="Q31" i="3"/>
  <c r="P31" i="3"/>
  <c r="O31" i="3"/>
  <c r="N31" i="3"/>
  <c r="M31" i="3"/>
  <c r="L31" i="3"/>
  <c r="K31" i="3"/>
  <c r="J31" i="3"/>
  <c r="I31" i="3"/>
  <c r="H31" i="3"/>
  <c r="G31" i="3"/>
  <c r="F31" i="3"/>
  <c r="D31" i="3"/>
  <c r="AB30" i="3"/>
  <c r="AA30" i="3"/>
  <c r="Z30" i="3"/>
  <c r="Y30" i="3"/>
  <c r="X30" i="3"/>
  <c r="W30" i="3"/>
  <c r="V30" i="3"/>
  <c r="U30" i="3"/>
  <c r="T30" i="3"/>
  <c r="S30" i="3"/>
  <c r="R30" i="3"/>
  <c r="Q30" i="3"/>
  <c r="P30" i="3"/>
  <c r="O30" i="3"/>
  <c r="N30" i="3"/>
  <c r="M30" i="3"/>
  <c r="L30" i="3"/>
  <c r="K30" i="3"/>
  <c r="J30" i="3"/>
  <c r="I30" i="3"/>
  <c r="H30" i="3"/>
  <c r="G30" i="3"/>
  <c r="F30" i="3"/>
  <c r="D30" i="3"/>
  <c r="B30" i="3"/>
  <c r="F9" i="3"/>
  <c r="L8" i="3"/>
  <c r="L7" i="3"/>
  <c r="W24" i="3" s="1"/>
  <c r="F6" i="3"/>
  <c r="X43" i="3" l="1"/>
  <c r="B43" i="3"/>
  <c r="B45" i="3" s="1"/>
  <c r="K24" i="3"/>
  <c r="Q44" i="3"/>
  <c r="P44" i="3"/>
  <c r="AB44" i="3"/>
  <c r="U44" i="3"/>
  <c r="I44" i="3"/>
  <c r="K44" i="3"/>
  <c r="W44" i="3"/>
  <c r="G44" i="3"/>
  <c r="S44" i="3"/>
  <c r="L44" i="3"/>
  <c r="X44" i="3"/>
  <c r="X45" i="3" s="1"/>
  <c r="X27" i="3" s="1"/>
  <c r="M44" i="3"/>
  <c r="Y44" i="3"/>
  <c r="R44" i="3"/>
  <c r="O44" i="3"/>
  <c r="AA44" i="3"/>
  <c r="H44" i="3"/>
  <c r="T44" i="3"/>
  <c r="J44" i="3"/>
  <c r="V44" i="3"/>
  <c r="N44" i="3"/>
  <c r="Z44" i="3"/>
  <c r="O24" i="3"/>
  <c r="AA24" i="3"/>
  <c r="M43" i="3"/>
  <c r="Y43" i="3"/>
  <c r="N43" i="3"/>
  <c r="Z43" i="3"/>
  <c r="O43" i="3"/>
  <c r="AA43" i="3"/>
  <c r="Q24" i="3"/>
  <c r="R24" i="3"/>
  <c r="P43" i="3"/>
  <c r="AB43" i="3"/>
  <c r="P24" i="3"/>
  <c r="Q43" i="3"/>
  <c r="AB24" i="3"/>
  <c r="G24" i="3"/>
  <c r="T24" i="3"/>
  <c r="R43" i="3"/>
  <c r="S24" i="3"/>
  <c r="I24" i="3"/>
  <c r="U24" i="3"/>
  <c r="G43" i="3"/>
  <c r="S43" i="3"/>
  <c r="H24" i="3"/>
  <c r="J24" i="3"/>
  <c r="V24" i="3"/>
  <c r="H43" i="3"/>
  <c r="T43" i="3"/>
  <c r="I43" i="3"/>
  <c r="U43" i="3"/>
  <c r="L24" i="3"/>
  <c r="X24" i="3"/>
  <c r="J43" i="3"/>
  <c r="J45" i="3" s="1"/>
  <c r="J27" i="3" s="1"/>
  <c r="V43" i="3"/>
  <c r="Y24" i="3"/>
  <c r="K43" i="3"/>
  <c r="W43" i="3"/>
  <c r="M24" i="3"/>
  <c r="N24" i="3"/>
  <c r="Z24" i="3"/>
  <c r="L43" i="3"/>
  <c r="AB39" i="2"/>
  <c r="AA39" i="2"/>
  <c r="Z39" i="2"/>
  <c r="Y39" i="2"/>
  <c r="X39" i="2"/>
  <c r="W39" i="2"/>
  <c r="V39" i="2"/>
  <c r="U39" i="2"/>
  <c r="T39" i="2"/>
  <c r="S39" i="2"/>
  <c r="R39" i="2"/>
  <c r="Q39" i="2"/>
  <c r="P39" i="2"/>
  <c r="O39" i="2"/>
  <c r="N39" i="2"/>
  <c r="M39" i="2"/>
  <c r="L39" i="2"/>
  <c r="K39" i="2"/>
  <c r="J39" i="2"/>
  <c r="I39" i="2"/>
  <c r="H39" i="2"/>
  <c r="G39" i="2"/>
  <c r="F39" i="2"/>
  <c r="D39" i="2"/>
  <c r="AB38" i="2"/>
  <c r="AA38" i="2"/>
  <c r="Z38" i="2"/>
  <c r="Y38" i="2"/>
  <c r="X38" i="2"/>
  <c r="W38" i="2"/>
  <c r="V38" i="2"/>
  <c r="U38" i="2"/>
  <c r="T38" i="2"/>
  <c r="S38" i="2"/>
  <c r="R38" i="2"/>
  <c r="Q38" i="2"/>
  <c r="P38" i="2"/>
  <c r="O38" i="2"/>
  <c r="N38" i="2"/>
  <c r="M38" i="2"/>
  <c r="L38" i="2"/>
  <c r="K38" i="2"/>
  <c r="J38" i="2"/>
  <c r="I38" i="2"/>
  <c r="H38" i="2"/>
  <c r="G38" i="2"/>
  <c r="F38" i="2"/>
  <c r="D38" i="2"/>
  <c r="B38" i="2"/>
  <c r="AB37" i="2"/>
  <c r="AA37" i="2"/>
  <c r="Z37" i="2"/>
  <c r="Y37" i="2"/>
  <c r="X37" i="2"/>
  <c r="W37" i="2"/>
  <c r="V37" i="2"/>
  <c r="U37" i="2"/>
  <c r="T37" i="2"/>
  <c r="S37" i="2"/>
  <c r="R37" i="2"/>
  <c r="Q37" i="2"/>
  <c r="P37" i="2"/>
  <c r="O37" i="2"/>
  <c r="N37" i="2"/>
  <c r="M37" i="2"/>
  <c r="L37" i="2"/>
  <c r="K37" i="2"/>
  <c r="J37" i="2"/>
  <c r="I37" i="2"/>
  <c r="H37" i="2"/>
  <c r="G37" i="2"/>
  <c r="F37" i="2"/>
  <c r="D37" i="2"/>
  <c r="AB36" i="2"/>
  <c r="AA36" i="2"/>
  <c r="Z36" i="2"/>
  <c r="Y36" i="2"/>
  <c r="X36" i="2"/>
  <c r="W36" i="2"/>
  <c r="V36" i="2"/>
  <c r="U36" i="2"/>
  <c r="T36" i="2"/>
  <c r="S36" i="2"/>
  <c r="R36" i="2"/>
  <c r="Q36" i="2"/>
  <c r="P36" i="2"/>
  <c r="O36" i="2"/>
  <c r="N36" i="2"/>
  <c r="M36" i="2"/>
  <c r="L36" i="2"/>
  <c r="K36" i="2"/>
  <c r="J36" i="2"/>
  <c r="I36" i="2"/>
  <c r="H36" i="2"/>
  <c r="G36" i="2"/>
  <c r="F36" i="2"/>
  <c r="D36" i="2"/>
  <c r="AB35" i="2"/>
  <c r="AA35" i="2"/>
  <c r="Z35" i="2"/>
  <c r="Y35" i="2"/>
  <c r="X35" i="2"/>
  <c r="W35" i="2"/>
  <c r="V35" i="2"/>
  <c r="U35" i="2"/>
  <c r="T35" i="2"/>
  <c r="S35" i="2"/>
  <c r="R35" i="2"/>
  <c r="Q35" i="2"/>
  <c r="P35" i="2"/>
  <c r="O35" i="2"/>
  <c r="N35" i="2"/>
  <c r="M35" i="2"/>
  <c r="L35" i="2"/>
  <c r="K35" i="2"/>
  <c r="J35" i="2"/>
  <c r="I35" i="2"/>
  <c r="H35" i="2"/>
  <c r="G35" i="2"/>
  <c r="F35" i="2"/>
  <c r="D35" i="2"/>
  <c r="AB34" i="2"/>
  <c r="AA34" i="2"/>
  <c r="Z34" i="2"/>
  <c r="Y34" i="2"/>
  <c r="X34" i="2"/>
  <c r="W34" i="2"/>
  <c r="V34" i="2"/>
  <c r="U34" i="2"/>
  <c r="T34" i="2"/>
  <c r="S34" i="2"/>
  <c r="R34" i="2"/>
  <c r="Q34" i="2"/>
  <c r="P34" i="2"/>
  <c r="O34" i="2"/>
  <c r="N34" i="2"/>
  <c r="M34" i="2"/>
  <c r="L34" i="2"/>
  <c r="K34" i="2"/>
  <c r="J34" i="2"/>
  <c r="I34" i="2"/>
  <c r="H34" i="2"/>
  <c r="G34" i="2"/>
  <c r="F34" i="2"/>
  <c r="D34" i="2"/>
  <c r="B34" i="2"/>
  <c r="AB33" i="2"/>
  <c r="AA33" i="2"/>
  <c r="Z33" i="2"/>
  <c r="Y33" i="2"/>
  <c r="X33" i="2"/>
  <c r="W33" i="2"/>
  <c r="V33" i="2"/>
  <c r="U33" i="2"/>
  <c r="T33" i="2"/>
  <c r="S33" i="2"/>
  <c r="R33" i="2"/>
  <c r="Q33" i="2"/>
  <c r="P33" i="2"/>
  <c r="O33" i="2"/>
  <c r="N33" i="2"/>
  <c r="M33" i="2"/>
  <c r="L33" i="2"/>
  <c r="K33" i="2"/>
  <c r="J33" i="2"/>
  <c r="I33" i="2"/>
  <c r="H33" i="2"/>
  <c r="G33" i="2"/>
  <c r="F33" i="2"/>
  <c r="D33" i="2"/>
  <c r="AB32" i="2"/>
  <c r="AA32" i="2"/>
  <c r="Z32" i="2"/>
  <c r="Y32" i="2"/>
  <c r="X32" i="2"/>
  <c r="W32" i="2"/>
  <c r="V32" i="2"/>
  <c r="U32" i="2"/>
  <c r="T32" i="2"/>
  <c r="S32" i="2"/>
  <c r="R32" i="2"/>
  <c r="Q32" i="2"/>
  <c r="P32" i="2"/>
  <c r="O32" i="2"/>
  <c r="N32" i="2"/>
  <c r="M32" i="2"/>
  <c r="L32" i="2"/>
  <c r="K32" i="2"/>
  <c r="J32" i="2"/>
  <c r="I32" i="2"/>
  <c r="H32" i="2"/>
  <c r="G32" i="2"/>
  <c r="F32" i="2"/>
  <c r="D32" i="2"/>
  <c r="AB31" i="2"/>
  <c r="AA31" i="2"/>
  <c r="Z31" i="2"/>
  <c r="Y31" i="2"/>
  <c r="X31" i="2"/>
  <c r="W31" i="2"/>
  <c r="V31" i="2"/>
  <c r="U31" i="2"/>
  <c r="T31" i="2"/>
  <c r="S31" i="2"/>
  <c r="R31" i="2"/>
  <c r="Q31" i="2"/>
  <c r="P31" i="2"/>
  <c r="O31" i="2"/>
  <c r="N31" i="2"/>
  <c r="M31" i="2"/>
  <c r="L31" i="2"/>
  <c r="K31" i="2"/>
  <c r="J31" i="2"/>
  <c r="I31" i="2"/>
  <c r="H31" i="2"/>
  <c r="G31" i="2"/>
  <c r="F31" i="2"/>
  <c r="D31" i="2"/>
  <c r="AB30" i="2"/>
  <c r="AA30" i="2"/>
  <c r="Z30" i="2"/>
  <c r="Y30" i="2"/>
  <c r="X30" i="2"/>
  <c r="W30" i="2"/>
  <c r="V30" i="2"/>
  <c r="U30" i="2"/>
  <c r="T30" i="2"/>
  <c r="S30" i="2"/>
  <c r="R30" i="2"/>
  <c r="Q30" i="2"/>
  <c r="P30" i="2"/>
  <c r="O30" i="2"/>
  <c r="N30" i="2"/>
  <c r="M30" i="2"/>
  <c r="L30" i="2"/>
  <c r="K30" i="2"/>
  <c r="J30" i="2"/>
  <c r="I30" i="2"/>
  <c r="H30" i="2"/>
  <c r="G30" i="2"/>
  <c r="F30" i="2"/>
  <c r="D30" i="2"/>
  <c r="B30" i="2"/>
  <c r="F9" i="2"/>
  <c r="L8" i="2"/>
  <c r="L7" i="2"/>
  <c r="F6" i="2"/>
  <c r="V43" i="2" l="1"/>
  <c r="V45" i="2" s="1"/>
  <c r="B43" i="2"/>
  <c r="B45" i="2" s="1"/>
  <c r="Q45" i="3"/>
  <c r="Q27" i="3" s="1"/>
  <c r="V45" i="3"/>
  <c r="V27" i="3" s="1"/>
  <c r="Z45" i="3"/>
  <c r="Z27" i="3" s="1"/>
  <c r="N45" i="3"/>
  <c r="N27" i="3" s="1"/>
  <c r="G45" i="3"/>
  <c r="G27" i="3" s="1"/>
  <c r="S45" i="3"/>
  <c r="S27" i="3" s="1"/>
  <c r="W45" i="3"/>
  <c r="W27" i="3" s="1"/>
  <c r="U45" i="3"/>
  <c r="U27" i="3" s="1"/>
  <c r="P45" i="3"/>
  <c r="P27" i="3" s="1"/>
  <c r="M45" i="3"/>
  <c r="M27" i="3" s="1"/>
  <c r="I45" i="3"/>
  <c r="I27" i="3" s="1"/>
  <c r="T45" i="3"/>
  <c r="T27" i="3" s="1"/>
  <c r="Y45" i="3"/>
  <c r="Y27" i="3" s="1"/>
  <c r="H45" i="3"/>
  <c r="H27" i="3" s="1"/>
  <c r="K45" i="3"/>
  <c r="K27" i="3" s="1"/>
  <c r="AB45" i="3"/>
  <c r="AB27" i="3" s="1"/>
  <c r="AA45" i="3"/>
  <c r="AA27" i="3" s="1"/>
  <c r="O45" i="3"/>
  <c r="O27" i="3" s="1"/>
  <c r="L45" i="3"/>
  <c r="L27" i="3" s="1"/>
  <c r="R45" i="3"/>
  <c r="R27" i="3" s="1"/>
  <c r="M24" i="2"/>
  <c r="N24" i="2"/>
  <c r="K43" i="2"/>
  <c r="K45" i="2" s="1"/>
  <c r="K27" i="2" s="1"/>
  <c r="X44" i="2"/>
  <c r="L44" i="2"/>
  <c r="H44" i="2"/>
  <c r="T44" i="2"/>
  <c r="K44" i="2"/>
  <c r="S44" i="2"/>
  <c r="G44" i="2"/>
  <c r="N44" i="2"/>
  <c r="Z44" i="2"/>
  <c r="W44" i="2"/>
  <c r="R44" i="2"/>
  <c r="I44" i="2"/>
  <c r="U44" i="2"/>
  <c r="J44" i="2"/>
  <c r="V44" i="2"/>
  <c r="M44" i="2"/>
  <c r="Y44" i="2"/>
  <c r="Y24" i="2"/>
  <c r="Z24" i="2"/>
  <c r="O44" i="2"/>
  <c r="AA44" i="2"/>
  <c r="P44" i="2"/>
  <c r="AB44" i="2"/>
  <c r="Q44" i="2"/>
  <c r="W43" i="2"/>
  <c r="W45" i="2" s="1"/>
  <c r="W27" i="2" s="1"/>
  <c r="L43" i="2"/>
  <c r="X43" i="2"/>
  <c r="O24" i="2"/>
  <c r="AA24" i="2"/>
  <c r="M43" i="2"/>
  <c r="M45" i="2" s="1"/>
  <c r="M27" i="2" s="1"/>
  <c r="Y43" i="2"/>
  <c r="Y45" i="2" s="1"/>
  <c r="Y27" i="2" s="1"/>
  <c r="N43" i="2"/>
  <c r="N45" i="2" s="1"/>
  <c r="N27" i="2" s="1"/>
  <c r="Z43" i="2"/>
  <c r="Z45" i="2" s="1"/>
  <c r="Z27" i="2" s="1"/>
  <c r="O43" i="2"/>
  <c r="AA43" i="2"/>
  <c r="AB24" i="2"/>
  <c r="P43" i="2"/>
  <c r="P45" i="2" s="1"/>
  <c r="P27" i="2" s="1"/>
  <c r="AB43" i="2"/>
  <c r="AB45" i="2" s="1"/>
  <c r="AB27" i="2" s="1"/>
  <c r="Q43" i="2"/>
  <c r="Q45" i="2" s="1"/>
  <c r="Q27" i="2" s="1"/>
  <c r="S24" i="2"/>
  <c r="H24" i="2"/>
  <c r="T24" i="2"/>
  <c r="V27" i="2"/>
  <c r="R43" i="2"/>
  <c r="P24" i="2"/>
  <c r="Q24" i="2"/>
  <c r="R24" i="2"/>
  <c r="G24" i="2"/>
  <c r="I24" i="2"/>
  <c r="U24" i="2"/>
  <c r="G43" i="2"/>
  <c r="G45" i="2" s="1"/>
  <c r="G27" i="2" s="1"/>
  <c r="S43" i="2"/>
  <c r="S45" i="2" s="1"/>
  <c r="S27" i="2" s="1"/>
  <c r="J24" i="2"/>
  <c r="V24" i="2"/>
  <c r="H43" i="2"/>
  <c r="H45" i="2" s="1"/>
  <c r="H27" i="2" s="1"/>
  <c r="T43" i="2"/>
  <c r="T45" i="2" s="1"/>
  <c r="T27" i="2" s="1"/>
  <c r="K24" i="2"/>
  <c r="W24" i="2"/>
  <c r="I43" i="2"/>
  <c r="U43" i="2"/>
  <c r="L24" i="2"/>
  <c r="X24" i="2"/>
  <c r="J43" i="2"/>
  <c r="J45" i="2" s="1"/>
  <c r="J27" i="2" s="1"/>
  <c r="B41" i="3" l="1"/>
  <c r="B32" i="3"/>
  <c r="B36" i="3"/>
  <c r="X45" i="2"/>
  <c r="X27" i="2" s="1"/>
  <c r="L45" i="2"/>
  <c r="L27" i="2" s="1"/>
  <c r="R45" i="2"/>
  <c r="R27" i="2" s="1"/>
  <c r="I45" i="2"/>
  <c r="I27" i="2" s="1"/>
  <c r="O45" i="2"/>
  <c r="O27" i="2" s="1"/>
  <c r="AA45" i="2"/>
  <c r="AA27" i="2" s="1"/>
  <c r="U45" i="2"/>
  <c r="U27" i="2" s="1"/>
  <c r="B36" i="2" l="1"/>
  <c r="B32" i="2"/>
  <c r="B41" i="2"/>
</calcChain>
</file>

<file path=xl/comments1.xml><?xml version="1.0" encoding="utf-8"?>
<comments xmlns="http://schemas.openxmlformats.org/spreadsheetml/2006/main">
  <authors>
    <author>Mike Fay</author>
  </authors>
  <commentList>
    <comment ref="E3" authorId="0" shapeId="0">
      <text>
        <r>
          <rPr>
            <b/>
            <sz val="11"/>
            <color indexed="81"/>
            <rFont val="Tahoma"/>
            <family val="2"/>
          </rPr>
          <t>This is a rough order of magnitude (ROM) estimating appliation. You must be able to supply frequency-dependent impulse response data. If that is not available, don't waste time proceeding any further.
There are two tabs. One for 1 Octave centers, one for 1/3 octave centers.  
Recommended Steps:
1. Input the room dimensions. All measurements are imperial. Use the metric to imperial converter if needed. 
2. Enter the measured room inpulse response T60 data for each frequency along row 23.
3. The room absorption coefficient (RAC) value for each frequency along row 24 will automatically compute.  
4. Next, enter the desired or recommended T60 times along row 26. These are the goals you hope to achieve. 
5. Next, begin adding any new absorptive material you want along rows 11-20. Be sure to use the appropriate mounting method for the absorption coefficient data supplied.
6. Next, enter the amount of coverage (Area of new treatments in column F) that is needed to match the desired or recommended T60 times shown in row 26. You'll see the results of the calculated treatment times along row 27. Keep adding or subtracting square footage until you have each frequency matched as close a possible to the recommended times.
Once you have matched the calculated post-treatment times to the recommended times, you're done. The area shown for each material is you're ROM estiimate for budgetary purposes.
7. For those following my T60 Slope Ratio theory, the "before" and "after" scores are provided in cells: B30 &amp; B32. If you houver over cell B31, the T60SR6 grading scale will pop up.
8. The Schroeder frequency uses the pre-treatment, mid-band T60 in cell B34. B34 is an average of cells R23 and U23.</t>
        </r>
      </text>
    </comment>
    <comment ref="E4" authorId="0" shapeId="0">
      <text>
        <r>
          <rPr>
            <b/>
            <sz val="9"/>
            <color indexed="81"/>
            <rFont val="Tahoma"/>
            <family val="2"/>
          </rPr>
          <t>Convert cubic meters to cubic feet.</t>
        </r>
      </text>
    </comment>
    <comment ref="E7" authorId="0" shapeId="0">
      <text>
        <r>
          <rPr>
            <b/>
            <sz val="9"/>
            <color indexed="81"/>
            <rFont val="Tahoma"/>
            <family val="2"/>
          </rPr>
          <t>Convert square meters to square feet.</t>
        </r>
      </text>
    </comment>
    <comment ref="F10" authorId="0" shapeId="0">
      <text>
        <r>
          <rPr>
            <b/>
            <sz val="9"/>
            <color indexed="81"/>
            <rFont val="Tahoma"/>
            <family val="2"/>
          </rPr>
          <t>Enter the number of square feet being used.
Use the calculator above to convert square meters to square feet.</t>
        </r>
      </text>
    </comment>
    <comment ref="B31" authorId="0" shapeId="0">
      <text>
        <r>
          <rPr>
            <b/>
            <sz val="11"/>
            <color indexed="81"/>
            <rFont val="Tahoma"/>
            <family val="2"/>
          </rPr>
          <t xml:space="preserve">Slope Ratio Grades:
    </t>
        </r>
        <r>
          <rPr>
            <sz val="11"/>
            <color indexed="81"/>
            <rFont val="Tahoma"/>
            <family val="2"/>
          </rPr>
          <t>&lt;= 1.10   Good
1.11 - 1.20  Optimal
1.21 - 1.30  Good
1.31 - 1.50  Fair
1.51 - 1.70  Poor
       &gt;1.70  Bad</t>
        </r>
        <r>
          <rPr>
            <sz val="9"/>
            <color indexed="81"/>
            <rFont val="Tahoma"/>
            <family val="2"/>
          </rPr>
          <t xml:space="preserve">
</t>
        </r>
      </text>
    </comment>
  </commentList>
</comments>
</file>

<file path=xl/comments2.xml><?xml version="1.0" encoding="utf-8"?>
<comments xmlns="http://schemas.openxmlformats.org/spreadsheetml/2006/main">
  <authors>
    <author>Mike Fay</author>
  </authors>
  <commentList>
    <comment ref="E3" authorId="0" shapeId="0">
      <text>
        <r>
          <rPr>
            <b/>
            <sz val="11"/>
            <color indexed="81"/>
            <rFont val="Tahoma"/>
            <family val="2"/>
          </rPr>
          <t>This is a rough order of magnitude (ROM) estimating appliation. You must be able to supply frequency-dependent impulse response data. If that is not available, don't waste time proceeding any further.
There are two tabs. One for 1 Octave centers, one for 1/3 octave centers.  
Recommended Steps:
1. Input the room dimensions. All measurements are imperial. Use the metric to imperial converter if needed. 
2. Enter the measured room inpulse response T60 data for each frequency along row 23.
3. The room absorption coefficient (RAC) value for each frequency along row 24 will automatically compute.  
4. Next, enter the desired or recommended T60 times along row 26. These are the goals you hope to achieve. 
5. Next, begin adding any new absorptive material you want along rows 11-20. Be sure to use the appropriate mounting method for the absorption coefficient data supplied.
6. Next, enter the amount of coverage (Area of new treatments in column F) that is needed to match the desired or recommended T60 times shown in row 26. You'll see the results of the calculated treatment times along row 27. Keep adding or subtracting square footage until you have each frequency matched as close a possible to the recommended times.
Once you have matched the calculated post-treatment times to the recommended times, you're done. The area shown for each material is you're ROM estiimate for budgetary purposes.
7. For those following my T60 Slope Ratio theory, the "before" and "after" scores are provided in cells: B30 &amp; B32. If you houver over cell B31, the T60SR6 grading scale will pop up.
8. The Schroeder frequency uses the pre-treatment, mid-band T60 in cell B34. B34 is an average of cells R23 and U23.</t>
        </r>
      </text>
    </comment>
    <comment ref="E4" authorId="0" shapeId="0">
      <text>
        <r>
          <rPr>
            <b/>
            <sz val="9"/>
            <color indexed="81"/>
            <rFont val="Tahoma"/>
            <family val="2"/>
          </rPr>
          <t>Convert cubic meters to cubic feet.</t>
        </r>
      </text>
    </comment>
    <comment ref="E7" authorId="0" shapeId="0">
      <text>
        <r>
          <rPr>
            <b/>
            <sz val="9"/>
            <color indexed="81"/>
            <rFont val="Tahoma"/>
            <family val="2"/>
          </rPr>
          <t>Convert square meters to square feet.</t>
        </r>
      </text>
    </comment>
    <comment ref="F10" authorId="0" shapeId="0">
      <text>
        <r>
          <rPr>
            <b/>
            <sz val="9"/>
            <color indexed="81"/>
            <rFont val="Tahoma"/>
            <family val="2"/>
          </rPr>
          <t>Enter the number of square feet being used.
Use the calculator above to convert square meters to square feet.</t>
        </r>
      </text>
    </comment>
    <comment ref="B31" authorId="0" shapeId="0">
      <text>
        <r>
          <rPr>
            <b/>
            <sz val="11"/>
            <color indexed="81"/>
            <rFont val="Tahoma"/>
            <family val="2"/>
          </rPr>
          <t xml:space="preserve">Slope Ratio Grades:
    </t>
        </r>
        <r>
          <rPr>
            <sz val="11"/>
            <color indexed="81"/>
            <rFont val="Tahoma"/>
            <family val="2"/>
          </rPr>
          <t>&lt;= 1.10   Good
1.11 - 1.20  Optimal
1.21 - 1.30  Good
1.31 - 1.50  Fair
1.51 - 1.70  Poor
       &gt;1.70  Bad</t>
        </r>
        <r>
          <rPr>
            <sz val="9"/>
            <color indexed="81"/>
            <rFont val="Tahoma"/>
            <family val="2"/>
          </rPr>
          <t xml:space="preserve">
</t>
        </r>
      </text>
    </comment>
  </commentList>
</comments>
</file>

<file path=xl/sharedStrings.xml><?xml version="1.0" encoding="utf-8"?>
<sst xmlns="http://schemas.openxmlformats.org/spreadsheetml/2006/main" count="203" uniqueCount="90">
  <si>
    <t>Brand</t>
  </si>
  <si>
    <t>Model</t>
  </si>
  <si>
    <t>A</t>
  </si>
  <si>
    <t>B</t>
  </si>
  <si>
    <t>C</t>
  </si>
  <si>
    <t>D</t>
  </si>
  <si>
    <t>E</t>
  </si>
  <si>
    <t>F</t>
  </si>
  <si>
    <t>Mounting</t>
  </si>
  <si>
    <t>G</t>
  </si>
  <si>
    <t>H</t>
  </si>
  <si>
    <t>I</t>
  </si>
  <si>
    <t>Index</t>
  </si>
  <si>
    <t>J</t>
  </si>
  <si>
    <t>Total Sabins Per Treatment</t>
  </si>
  <si>
    <t>Absorption Coefficients</t>
  </si>
  <si>
    <t>Area</t>
  </si>
  <si>
    <t>Length:</t>
  </si>
  <si>
    <t>Width:</t>
  </si>
  <si>
    <t>Height:</t>
  </si>
  <si>
    <t>Frequency - Hz &gt;</t>
  </si>
  <si>
    <t>Calculated Post-Treatment Times &gt;</t>
  </si>
  <si>
    <r>
      <t>Volume (</t>
    </r>
    <r>
      <rPr>
        <i/>
        <sz val="10"/>
        <color theme="1"/>
        <rFont val="Arial"/>
        <family val="2"/>
      </rPr>
      <t>V</t>
    </r>
    <r>
      <rPr>
        <sz val="10"/>
        <color theme="1"/>
        <rFont val="Arial"/>
        <family val="2"/>
      </rPr>
      <t>)</t>
    </r>
  </si>
  <si>
    <r>
      <t>Area (</t>
    </r>
    <r>
      <rPr>
        <i/>
        <sz val="10"/>
        <color theme="1"/>
        <rFont val="Arial"/>
        <family val="2"/>
      </rPr>
      <t>A</t>
    </r>
    <r>
      <rPr>
        <sz val="10"/>
        <color theme="1"/>
        <rFont val="Arial"/>
        <family val="2"/>
      </rPr>
      <t>)</t>
    </r>
  </si>
  <si>
    <t>Room:</t>
  </si>
  <si>
    <t>Slope Ratio</t>
  </si>
  <si>
    <r>
      <t>T</t>
    </r>
    <r>
      <rPr>
        <b/>
        <sz val="8"/>
        <color theme="1"/>
        <rFont val="Arial"/>
        <family val="2"/>
      </rPr>
      <t>60</t>
    </r>
    <r>
      <rPr>
        <b/>
        <sz val="10"/>
        <color theme="1"/>
        <rFont val="Arial"/>
        <family val="2"/>
      </rPr>
      <t>SR</t>
    </r>
    <r>
      <rPr>
        <b/>
        <sz val="8"/>
        <color theme="1"/>
        <rFont val="Arial"/>
        <family val="2"/>
      </rPr>
      <t>6</t>
    </r>
  </si>
  <si>
    <t>Enter Recommended Target T60 Times &gt;</t>
  </si>
  <si>
    <t>Dims</t>
  </si>
  <si>
    <t>Room</t>
  </si>
  <si>
    <t>Calculated Post-Treatment Sabins &gt;</t>
  </si>
  <si>
    <t>Instructions</t>
  </si>
  <si>
    <t>Client:</t>
  </si>
  <si>
    <r>
      <t>Convert m</t>
    </r>
    <r>
      <rPr>
        <vertAlign val="superscript"/>
        <sz val="10"/>
        <color theme="1"/>
        <rFont val="Arial"/>
        <family val="2"/>
      </rPr>
      <t>2</t>
    </r>
    <r>
      <rPr>
        <sz val="10"/>
        <color theme="1"/>
        <rFont val="Arial"/>
        <family val="2"/>
      </rPr>
      <t xml:space="preserve"> to f</t>
    </r>
    <r>
      <rPr>
        <vertAlign val="superscript"/>
        <sz val="10"/>
        <color theme="1"/>
        <rFont val="Arial"/>
        <family val="2"/>
      </rPr>
      <t xml:space="preserve">2 </t>
    </r>
  </si>
  <si>
    <r>
      <t>Convert m</t>
    </r>
    <r>
      <rPr>
        <vertAlign val="superscript"/>
        <sz val="10"/>
        <color theme="1"/>
        <rFont val="Arial"/>
        <family val="2"/>
      </rPr>
      <t xml:space="preserve">3 </t>
    </r>
    <r>
      <rPr>
        <sz val="10"/>
        <color theme="1"/>
        <rFont val="Arial"/>
        <family val="2"/>
      </rPr>
      <t>to f</t>
    </r>
    <r>
      <rPr>
        <vertAlign val="superscript"/>
        <sz val="10"/>
        <color theme="1"/>
        <rFont val="Arial"/>
        <family val="2"/>
      </rPr>
      <t>3</t>
    </r>
  </si>
  <si>
    <t>500 Hz &amp; 1 kHz</t>
  </si>
  <si>
    <t>500 Hz - 4 kHz</t>
  </si>
  <si>
    <t>K</t>
  </si>
  <si>
    <t>L</t>
  </si>
  <si>
    <t>M</t>
  </si>
  <si>
    <t>N</t>
  </si>
  <si>
    <t>O</t>
  </si>
  <si>
    <t>P</t>
  </si>
  <si>
    <t>Q</t>
  </si>
  <si>
    <t>R</t>
  </si>
  <si>
    <t>S</t>
  </si>
  <si>
    <t>T</t>
  </si>
  <si>
    <t>U</t>
  </si>
  <si>
    <t>V</t>
  </si>
  <si>
    <t>W</t>
  </si>
  <si>
    <t>X</t>
  </si>
  <si>
    <t>Y</t>
  </si>
  <si>
    <t>Z</t>
  </si>
  <si>
    <t>AA</t>
  </si>
  <si>
    <t>AB</t>
  </si>
  <si>
    <t>i</t>
  </si>
  <si>
    <t>Date &gt;</t>
  </si>
  <si>
    <r>
      <t>Enter m</t>
    </r>
    <r>
      <rPr>
        <vertAlign val="superscript"/>
        <sz val="10"/>
        <color theme="1"/>
        <rFont val="Arial"/>
        <family val="2"/>
      </rPr>
      <t xml:space="preserve">3 </t>
    </r>
    <r>
      <rPr>
        <sz val="10"/>
        <color theme="1"/>
        <rFont val="Arial"/>
        <family val="2"/>
      </rPr>
      <t>&gt;</t>
    </r>
  </si>
  <si>
    <r>
      <t>f</t>
    </r>
    <r>
      <rPr>
        <vertAlign val="superscript"/>
        <sz val="10"/>
        <color theme="1"/>
        <rFont val="Arial"/>
        <family val="2"/>
      </rPr>
      <t>3</t>
    </r>
    <r>
      <rPr>
        <sz val="10"/>
        <color theme="1"/>
        <rFont val="Arial"/>
        <family val="2"/>
      </rPr>
      <t xml:space="preserve"> Result &gt;</t>
    </r>
  </si>
  <si>
    <r>
      <t>Enter m</t>
    </r>
    <r>
      <rPr>
        <vertAlign val="superscript"/>
        <sz val="10"/>
        <color rgb="FF000000"/>
        <rFont val="Arial"/>
        <family val="2"/>
      </rPr>
      <t xml:space="preserve">2 </t>
    </r>
    <r>
      <rPr>
        <sz val="10"/>
        <color rgb="FF000000"/>
        <rFont val="Arial"/>
        <family val="2"/>
      </rPr>
      <t>&gt;</t>
    </r>
  </si>
  <si>
    <r>
      <t>f</t>
    </r>
    <r>
      <rPr>
        <vertAlign val="superscript"/>
        <sz val="10"/>
        <color theme="1"/>
        <rFont val="Arial"/>
        <family val="2"/>
      </rPr>
      <t>2</t>
    </r>
    <r>
      <rPr>
        <sz val="10"/>
        <color theme="1"/>
        <rFont val="Arial"/>
        <family val="2"/>
      </rPr>
      <t xml:space="preserve"> Result &gt;</t>
    </r>
  </si>
  <si>
    <t xml:space="preserve"> www.gracenoteds.com</t>
  </si>
  <si>
    <t xml:space="preserve"> Sabins Calculator</t>
  </si>
  <si>
    <t xml:space="preserve">   &lt; Before</t>
  </si>
  <si>
    <t xml:space="preserve">   &lt; After</t>
  </si>
  <si>
    <t>Pre-Treatment, Measured Sabins &gt;</t>
  </si>
  <si>
    <t>ROM Estimated Total Sabins &gt;</t>
  </si>
  <si>
    <t>k = 0.049</t>
  </si>
  <si>
    <t>V = Room Volume</t>
  </si>
  <si>
    <t>Enter Measured T60s &gt;</t>
  </si>
  <si>
    <t>Calculated Room Absorption Coefficient &gt;</t>
  </si>
  <si>
    <t>enter11@gnds</t>
  </si>
  <si>
    <r>
      <t>©</t>
    </r>
    <r>
      <rPr>
        <sz val="10"/>
        <color theme="1"/>
        <rFont val="Arial"/>
        <family val="2"/>
      </rPr>
      <t xml:space="preserve"> 2020-21 Michael Fay</t>
    </r>
  </si>
  <si>
    <t>A = Total Sabins of Absorption at a Given Frequency</t>
  </si>
  <si>
    <t>S = Surface Area in Square Feet</t>
  </si>
  <si>
    <r>
      <rPr>
        <sz val="12"/>
        <color rgb="FF222222"/>
        <rFont val="Arial"/>
        <family val="2"/>
      </rPr>
      <t>α</t>
    </r>
    <r>
      <rPr>
        <sz val="10"/>
        <color rgb="FF222222"/>
        <rFont val="Arial"/>
        <family val="2"/>
      </rPr>
      <t xml:space="preserve"> = Absorption Coefficient</t>
    </r>
  </si>
  <si>
    <r>
      <t>Constant (</t>
    </r>
    <r>
      <rPr>
        <i/>
        <sz val="9"/>
        <color theme="1"/>
        <rFont val="Arial"/>
        <family val="2"/>
      </rPr>
      <t>k</t>
    </r>
    <r>
      <rPr>
        <sz val="9"/>
        <color theme="1"/>
        <rFont val="Arial"/>
        <family val="2"/>
      </rPr>
      <t>)</t>
    </r>
  </si>
  <si>
    <t>Room Dims</t>
  </si>
  <si>
    <t>Mid-Band T60 Avg.</t>
  </si>
  <si>
    <t>Speech Range T60 Avg.</t>
  </si>
  <si>
    <t>A = Absorption in Sabins at a Given Frequency</t>
  </si>
  <si>
    <t>T60 = Reverberation Time at a Given Frequency</t>
  </si>
  <si>
    <t>Absorption Formula #1:  A = (kV)/T60</t>
  </si>
  <si>
    <r>
      <t xml:space="preserve">Absorption Formula #2:  A = </t>
    </r>
    <r>
      <rPr>
        <sz val="12"/>
        <color theme="4" tint="-0.249977111117893"/>
        <rFont val="Arial"/>
        <family val="2"/>
      </rPr>
      <t>α</t>
    </r>
    <r>
      <rPr>
        <b/>
        <sz val="10"/>
        <color theme="4" tint="-0.249977111117893"/>
        <rFont val="Arial"/>
        <family val="2"/>
      </rPr>
      <t>*S</t>
    </r>
  </si>
  <si>
    <t>v2.1</t>
  </si>
  <si>
    <t>v2.2</t>
  </si>
  <si>
    <r>
      <t>©</t>
    </r>
    <r>
      <rPr>
        <sz val="10"/>
        <color theme="1"/>
        <rFont val="Arial"/>
        <family val="2"/>
      </rPr>
      <t xml:space="preserve"> 2020-22 Michael Fay</t>
    </r>
  </si>
  <si>
    <t>Schroeder Frequencies</t>
  </si>
  <si>
    <t xml:space="preserve">   &lt; Fs (Hz)</t>
  </si>
  <si>
    <t xml:space="preserve">   &lt; 4Fs (Hz)</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</si>
</sst>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mm/dd/yy;@"/>
    <numFmt numFmtId="166" formatCode="0.00000"/>
    <numFmt numFmtId="168" formatCode="0.000000"/>
    <numFmt numFmtId="171" formatCode="#,##0.000000"/>
  </numFmts>
  <fonts count="5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b/>
      <sz val="11"/>
      <color theme="1"/>
      <name val="Arial"/>
      <family val="2"/>
    </font>
    <font>
      <b/>
      <sz val="9"/>
      <color indexed="81"/>
      <name val="Tahoma"/>
      <family val="2"/>
    </font>
    <font>
      <b/>
      <sz val="10"/>
      <color theme="1"/>
      <name val="Arial"/>
      <family val="2"/>
    </font>
    <font>
      <sz val="11"/>
      <color theme="0"/>
      <name val="Arial"/>
      <family val="2"/>
    </font>
    <font>
      <sz val="9"/>
      <color theme="1"/>
      <name val="Arial"/>
      <family val="2"/>
    </font>
    <font>
      <b/>
      <sz val="20"/>
      <color theme="1"/>
      <name val="Arial"/>
      <family val="2"/>
    </font>
    <font>
      <u/>
      <sz val="11"/>
      <color theme="10"/>
      <name val="Calibri"/>
      <family val="2"/>
      <scheme val="minor"/>
    </font>
    <font>
      <u/>
      <sz val="12"/>
      <color theme="10"/>
      <name val="Arial"/>
      <family val="2"/>
    </font>
    <font>
      <b/>
      <sz val="12"/>
      <color rgb="FF0000FF"/>
      <name val="Arial"/>
      <family val="2"/>
    </font>
    <font>
      <sz val="7.5"/>
      <color theme="1"/>
      <name val="Times New Roman"/>
      <family val="1"/>
    </font>
    <font>
      <b/>
      <sz val="8"/>
      <color theme="1"/>
      <name val="Arial"/>
      <family val="2"/>
    </font>
    <font>
      <sz val="11"/>
      <name val="Arial"/>
      <family val="2"/>
    </font>
    <font>
      <sz val="11"/>
      <color theme="0" tint="-0.499984740745262"/>
      <name val="Arial"/>
      <family val="2"/>
    </font>
    <font>
      <i/>
      <sz val="10"/>
      <color theme="1"/>
      <name val="Arial"/>
      <family val="2"/>
    </font>
    <font>
      <sz val="11"/>
      <color theme="1" tint="0.499984740745262"/>
      <name val="Arial"/>
      <family val="2"/>
    </font>
    <font>
      <sz val="9"/>
      <color indexed="81"/>
      <name val="Tahoma"/>
      <family val="2"/>
    </font>
    <font>
      <b/>
      <sz val="18"/>
      <color rgb="FFC00000"/>
      <name val="Arial"/>
      <family val="2"/>
    </font>
    <font>
      <b/>
      <sz val="11"/>
      <color indexed="81"/>
      <name val="Tahoma"/>
      <family val="2"/>
    </font>
    <font>
      <sz val="11"/>
      <color indexed="81"/>
      <name val="Tahoma"/>
      <family val="2"/>
    </font>
    <font>
      <b/>
      <sz val="16"/>
      <color theme="1"/>
      <name val="Arial"/>
      <family val="2"/>
    </font>
    <font>
      <vertAlign val="superscript"/>
      <sz val="10"/>
      <color theme="1"/>
      <name val="Arial"/>
      <family val="2"/>
    </font>
    <font>
      <sz val="10"/>
      <color rgb="FF000000"/>
      <name val="Arial"/>
      <family val="2"/>
    </font>
    <font>
      <vertAlign val="superscript"/>
      <sz val="10"/>
      <color rgb="FF000000"/>
      <name val="Arial"/>
      <family val="2"/>
    </font>
    <font>
      <sz val="10"/>
      <color theme="1"/>
      <name val="Calibri"/>
      <family val="2"/>
      <scheme val="minor"/>
    </font>
    <font>
      <b/>
      <sz val="10"/>
      <color rgb="FF0000FF"/>
      <name val="Arial"/>
      <family val="2"/>
    </font>
    <font>
      <sz val="9"/>
      <name val="Arial"/>
      <family val="2"/>
    </font>
    <font>
      <sz val="11"/>
      <color rgb="FF0000FF"/>
      <name val="Arial"/>
      <family val="2"/>
    </font>
    <font>
      <sz val="11"/>
      <color theme="4" tint="-0.249977111117893"/>
      <name val="Arial"/>
      <family val="2"/>
    </font>
    <font>
      <b/>
      <sz val="10"/>
      <color theme="4" tint="-0.249977111117893"/>
      <name val="Arial"/>
      <family val="2"/>
    </font>
    <font>
      <b/>
      <sz val="11"/>
      <color rgb="FFC00000"/>
      <name val="Arial"/>
      <family val="2"/>
    </font>
    <font>
      <sz val="8"/>
      <color rgb="FFC00000"/>
      <name val="Arial"/>
      <family val="2"/>
    </font>
    <font>
      <b/>
      <sz val="11"/>
      <color rgb="FF532476"/>
      <name val="Arial"/>
      <family val="2"/>
    </font>
    <font>
      <sz val="10"/>
      <name val="Arial"/>
      <family val="2"/>
    </font>
    <font>
      <sz val="11"/>
      <color rgb="FF002060"/>
      <name val="Arial"/>
      <family val="2"/>
    </font>
    <font>
      <sz val="12"/>
      <color rgb="FF222222"/>
      <name val="Arial"/>
      <family val="2"/>
    </font>
    <font>
      <sz val="12"/>
      <color theme="4" tint="-0.249977111117893"/>
      <name val="Arial"/>
      <family val="2"/>
    </font>
    <font>
      <sz val="10"/>
      <color rgb="FF222222"/>
      <name val="Arial"/>
      <family val="2"/>
    </font>
    <font>
      <i/>
      <sz val="9"/>
      <color theme="1"/>
      <name val="Arial"/>
      <family val="2"/>
    </font>
    <font>
      <sz val="11"/>
      <color theme="1"/>
      <name val="Calibri"/>
      <family val="2"/>
      <scheme val="minor"/>
    </font>
    <font>
      <sz val="11"/>
      <color theme="0" tint="-0.14999847407452621"/>
      <name val="Arial"/>
      <family val="2"/>
    </font>
    <font>
      <sz val="11"/>
      <color theme="0" tint="-0.14999847407452621"/>
      <name val="Calibri"/>
      <family val="2"/>
      <scheme val="minor"/>
    </font>
  </fonts>
  <fills count="17">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6" tint="0.59999389629810485"/>
        <bgColor indexed="64"/>
      </patternFill>
    </fill>
  </fills>
  <borders count="20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medium">
        <color indexed="64"/>
      </left>
      <right style="medium">
        <color indexed="64"/>
      </right>
      <top style="medium">
        <color auto="1"/>
      </top>
      <bottom style="dashed">
        <color auto="1"/>
      </bottom>
      <diagonal/>
    </border>
    <border>
      <left style="dashed">
        <color auto="1"/>
      </left>
      <right/>
      <top style="medium">
        <color auto="1"/>
      </top>
      <bottom style="dashed">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ashed">
        <color auto="1"/>
      </left>
      <right style="dashed">
        <color auto="1"/>
      </right>
      <top style="dashed">
        <color auto="1"/>
      </top>
      <bottom/>
      <diagonal/>
    </border>
    <border>
      <left style="medium">
        <color indexed="64"/>
      </left>
      <right style="medium">
        <color indexed="64"/>
      </right>
      <top/>
      <bottom/>
      <diagonal/>
    </border>
    <border>
      <left style="thin">
        <color auto="1"/>
      </left>
      <right style="thin">
        <color auto="1"/>
      </right>
      <top/>
      <bottom style="thin">
        <color auto="1"/>
      </bottom>
      <diagonal/>
    </border>
    <border>
      <left style="medium">
        <color indexed="64"/>
      </left>
      <right style="thin">
        <color auto="1"/>
      </right>
      <top style="medium">
        <color auto="1"/>
      </top>
      <bottom style="dashed">
        <color indexed="64"/>
      </bottom>
      <diagonal/>
    </border>
    <border>
      <left style="thin">
        <color auto="1"/>
      </left>
      <right style="medium">
        <color auto="1"/>
      </right>
      <top style="medium">
        <color auto="1"/>
      </top>
      <bottom style="dashed">
        <color indexed="64"/>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medium">
        <color indexed="64"/>
      </left>
      <right style="medium">
        <color auto="1"/>
      </right>
      <top style="dashed">
        <color auto="1"/>
      </top>
      <bottom style="thin">
        <color rgb="FFC00000"/>
      </bottom>
      <diagonal/>
    </border>
    <border>
      <left style="medium">
        <color auto="1"/>
      </left>
      <right style="dashed">
        <color auto="1"/>
      </right>
      <top style="dashed">
        <color auto="1"/>
      </top>
      <bottom style="thin">
        <color rgb="FFC00000"/>
      </bottom>
      <diagonal/>
    </border>
    <border>
      <left style="dashed">
        <color auto="1"/>
      </left>
      <right style="dashed">
        <color auto="1"/>
      </right>
      <top style="dashed">
        <color auto="1"/>
      </top>
      <bottom style="thin">
        <color rgb="FFC00000"/>
      </bottom>
      <diagonal/>
    </border>
    <border>
      <left style="dashed">
        <color auto="1"/>
      </left>
      <right/>
      <top style="dashed">
        <color auto="1"/>
      </top>
      <bottom style="thin">
        <color rgb="FFC00000"/>
      </bottom>
      <diagonal/>
    </border>
    <border>
      <left style="thin">
        <color auto="1"/>
      </left>
      <right style="medium">
        <color auto="1"/>
      </right>
      <top style="dashed">
        <color auto="1"/>
      </top>
      <bottom style="thin">
        <color rgb="FFC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auto="1"/>
      </left>
      <right style="medium">
        <color indexed="64"/>
      </right>
      <top/>
      <bottom style="medium">
        <color auto="1"/>
      </bottom>
      <diagonal/>
    </border>
    <border>
      <left style="thin">
        <color indexed="64"/>
      </left>
      <right/>
      <top/>
      <bottom style="thin">
        <color indexed="64"/>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double">
        <color auto="1"/>
      </bottom>
      <diagonal/>
    </border>
    <border>
      <left style="medium">
        <color indexed="64"/>
      </left>
      <right style="thin">
        <color auto="1"/>
      </right>
      <top style="dashed">
        <color auto="1"/>
      </top>
      <bottom style="thin">
        <color rgb="FFC00000"/>
      </bottom>
      <diagonal/>
    </border>
    <border>
      <left/>
      <right/>
      <top style="double">
        <color auto="1"/>
      </top>
      <bottom style="medium">
        <color indexed="64"/>
      </bottom>
      <diagonal/>
    </border>
    <border>
      <left style="thin">
        <color auto="1"/>
      </left>
      <right/>
      <top/>
      <bottom style="medium">
        <color indexed="64"/>
      </bottom>
      <diagonal/>
    </border>
    <border>
      <left style="medium">
        <color indexed="64"/>
      </left>
      <right style="medium">
        <color indexed="64"/>
      </right>
      <top style="medium">
        <color indexed="64"/>
      </top>
      <bottom style="double">
        <color indexed="64"/>
      </bottom>
      <diagonal/>
    </border>
    <border>
      <left/>
      <right style="thin">
        <color auto="1"/>
      </right>
      <top style="medium">
        <color indexed="64"/>
      </top>
      <bottom style="double">
        <color indexed="64"/>
      </bottom>
      <diagonal/>
    </border>
    <border>
      <left style="thin">
        <color indexed="64"/>
      </left>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rgb="FFC00000"/>
      </bottom>
      <diagonal/>
    </border>
    <border>
      <left style="thin">
        <color auto="1"/>
      </left>
      <right style="thin">
        <color auto="1"/>
      </right>
      <top style="thin">
        <color auto="1"/>
      </top>
      <bottom style="thin">
        <color rgb="FFC00000"/>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ck">
        <color indexed="64"/>
      </right>
      <top/>
      <bottom style="medium">
        <color auto="1"/>
      </bottom>
      <diagonal/>
    </border>
    <border>
      <left style="thick">
        <color indexed="64"/>
      </left>
      <right style="medium">
        <color indexed="64"/>
      </right>
      <top/>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bottom/>
      <diagonal/>
    </border>
    <border>
      <left/>
      <right style="thick">
        <color indexed="64"/>
      </right>
      <top/>
      <bottom style="medium">
        <color indexed="64"/>
      </bottom>
      <diagonal/>
    </border>
    <border>
      <left style="thick">
        <color indexed="64"/>
      </left>
      <right style="dashed">
        <color indexed="64"/>
      </right>
      <top style="thick">
        <color indexed="64"/>
      </top>
      <bottom style="dashed">
        <color indexed="64"/>
      </bottom>
      <diagonal/>
    </border>
    <border>
      <left style="dashed">
        <color indexed="64"/>
      </left>
      <right style="thick">
        <color indexed="64"/>
      </right>
      <top style="thick">
        <color indexed="64"/>
      </top>
      <bottom style="dashed">
        <color indexed="64"/>
      </bottom>
      <diagonal/>
    </border>
    <border>
      <left style="thick">
        <color indexed="64"/>
      </left>
      <right style="dashed">
        <color indexed="64"/>
      </right>
      <top style="dashed">
        <color indexed="64"/>
      </top>
      <bottom style="dashed">
        <color indexed="64"/>
      </bottom>
      <diagonal/>
    </border>
    <border>
      <left style="dashed">
        <color indexed="64"/>
      </left>
      <right style="thick">
        <color indexed="64"/>
      </right>
      <top style="dashed">
        <color indexed="64"/>
      </top>
      <bottom style="dashed">
        <color indexed="64"/>
      </bottom>
      <diagonal/>
    </border>
    <border>
      <left style="dashed">
        <color indexed="64"/>
      </left>
      <right style="thick">
        <color indexed="64"/>
      </right>
      <top style="dashed">
        <color indexed="64"/>
      </top>
      <bottom style="thick">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ck">
        <color indexed="64"/>
      </bottom>
      <diagonal/>
    </border>
    <border>
      <left style="thick">
        <color indexed="64"/>
      </left>
      <right/>
      <top/>
      <bottom style="thick">
        <color indexed="64"/>
      </bottom>
      <diagonal/>
    </border>
    <border>
      <left/>
      <right/>
      <top style="thin">
        <color auto="1"/>
      </top>
      <bottom style="thin">
        <color rgb="FFC00000"/>
      </bottom>
      <diagonal/>
    </border>
    <border>
      <left/>
      <right/>
      <top/>
      <bottom style="thin">
        <color auto="1"/>
      </bottom>
      <diagonal/>
    </border>
    <border>
      <left/>
      <right/>
      <top style="thin">
        <color auto="1"/>
      </top>
      <bottom style="thin">
        <color auto="1"/>
      </bottom>
      <diagonal/>
    </border>
    <border>
      <left/>
      <right/>
      <top style="medium">
        <color auto="1"/>
      </top>
      <bottom style="thin">
        <color auto="1"/>
      </bottom>
      <diagonal/>
    </border>
    <border>
      <left style="thick">
        <color indexed="64"/>
      </left>
      <right style="dashed">
        <color indexed="64"/>
      </right>
      <top style="dashed">
        <color indexed="64"/>
      </top>
      <bottom/>
      <diagonal/>
    </border>
    <border>
      <left style="dashed">
        <color indexed="64"/>
      </left>
      <right style="thick">
        <color indexed="64"/>
      </right>
      <top style="dashed">
        <color indexed="64"/>
      </top>
      <bottom/>
      <diagonal/>
    </border>
    <border>
      <left style="medium">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style="medium">
        <color auto="1"/>
      </top>
      <bottom style="dashed">
        <color auto="1"/>
      </bottom>
      <diagonal/>
    </border>
    <border>
      <left style="medium">
        <color indexed="64"/>
      </left>
      <right style="thick">
        <color indexed="64"/>
      </right>
      <top style="medium">
        <color auto="1"/>
      </top>
      <bottom style="dashed">
        <color auto="1"/>
      </bottom>
      <diagonal/>
    </border>
    <border>
      <left style="thick">
        <color indexed="64"/>
      </left>
      <right style="medium">
        <color auto="1"/>
      </right>
      <top style="dashed">
        <color auto="1"/>
      </top>
      <bottom style="thin">
        <color rgb="FFC00000"/>
      </bottom>
      <diagonal/>
    </border>
    <border>
      <left style="medium">
        <color indexed="64"/>
      </left>
      <right style="thick">
        <color indexed="64"/>
      </right>
      <top style="dashed">
        <color auto="1"/>
      </top>
      <bottom style="thin">
        <color rgb="FFC00000"/>
      </bottom>
      <diagonal/>
    </border>
    <border>
      <left style="medium">
        <color auto="1"/>
      </left>
      <right style="dashed">
        <color auto="1"/>
      </right>
      <top style="dashed">
        <color auto="1"/>
      </top>
      <bottom style="thick">
        <color indexed="64"/>
      </bottom>
      <diagonal/>
    </border>
    <border>
      <left style="dashed">
        <color auto="1"/>
      </left>
      <right/>
      <top style="dashed">
        <color auto="1"/>
      </top>
      <bottom style="thick">
        <color indexed="64"/>
      </bottom>
      <diagonal/>
    </border>
    <border>
      <left style="medium">
        <color indexed="64"/>
      </left>
      <right/>
      <top style="medium">
        <color auto="1"/>
      </top>
      <bottom style="dashed">
        <color auto="1"/>
      </bottom>
      <diagonal/>
    </border>
    <border>
      <left style="medium">
        <color indexed="64"/>
      </left>
      <right/>
      <top style="dashed">
        <color auto="1"/>
      </top>
      <bottom style="thin">
        <color rgb="FFC00000"/>
      </bottom>
      <diagonal/>
    </border>
    <border>
      <left style="medium">
        <color indexed="64"/>
      </left>
      <right/>
      <top/>
      <bottom style="dashed">
        <color auto="1"/>
      </bottom>
      <diagonal/>
    </border>
    <border>
      <left style="medium">
        <color indexed="64"/>
      </left>
      <right/>
      <top style="dashed">
        <color auto="1"/>
      </top>
      <bottom style="thick">
        <color indexed="64"/>
      </bottom>
      <diagonal/>
    </border>
    <border>
      <left/>
      <right/>
      <top style="thick">
        <color indexed="64"/>
      </top>
      <bottom style="medium">
        <color indexed="64"/>
      </bottom>
      <diagonal/>
    </border>
    <border>
      <left style="thick">
        <color indexed="64"/>
      </left>
      <right style="thin">
        <color auto="1"/>
      </right>
      <top style="medium">
        <color auto="1"/>
      </top>
      <bottom style="dashed">
        <color indexed="64"/>
      </bottom>
      <diagonal/>
    </border>
    <border>
      <left style="thick">
        <color indexed="64"/>
      </left>
      <right style="thin">
        <color auto="1"/>
      </right>
      <top style="dashed">
        <color auto="1"/>
      </top>
      <bottom style="thin">
        <color rgb="FFC00000"/>
      </bottom>
      <diagonal/>
    </border>
    <border>
      <left style="thick">
        <color indexed="64"/>
      </left>
      <right style="thin">
        <color auto="1"/>
      </right>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auto="1"/>
      </right>
      <top style="medium">
        <color auto="1"/>
      </top>
      <bottom style="medium">
        <color auto="1"/>
      </bottom>
      <diagonal/>
    </border>
    <border>
      <left style="thick">
        <color indexed="64"/>
      </left>
      <right style="thin">
        <color auto="1"/>
      </right>
      <top style="medium">
        <color indexed="64"/>
      </top>
      <bottom style="double">
        <color indexed="64"/>
      </bottom>
      <diagonal/>
    </border>
    <border>
      <left style="thick">
        <color indexed="64"/>
      </left>
      <right style="thin">
        <color auto="1"/>
      </right>
      <top/>
      <bottom style="thick">
        <color indexed="64"/>
      </bottom>
      <diagonal/>
    </border>
    <border>
      <left style="thin">
        <color auto="1"/>
      </left>
      <right/>
      <top/>
      <bottom style="thick">
        <color indexed="64"/>
      </bottom>
      <diagonal/>
    </border>
    <border>
      <left style="medium">
        <color indexed="64"/>
      </left>
      <right style="medium">
        <color indexed="64"/>
      </right>
      <top/>
      <bottom style="thick">
        <color indexed="64"/>
      </bottom>
      <diagonal/>
    </border>
    <border>
      <left/>
      <right style="thin">
        <color auto="1"/>
      </right>
      <top/>
      <bottom style="thick">
        <color indexed="64"/>
      </bottom>
      <diagonal/>
    </border>
    <border>
      <left/>
      <right/>
      <top style="thin">
        <color auto="1"/>
      </top>
      <bottom/>
      <diagonal/>
    </border>
    <border>
      <left/>
      <right style="medium">
        <color indexed="64"/>
      </right>
      <top style="thin">
        <color indexed="64"/>
      </top>
      <bottom/>
      <diagonal/>
    </border>
    <border>
      <left style="thick">
        <color auto="1"/>
      </left>
      <right/>
      <top style="double">
        <color auto="1"/>
      </top>
      <bottom style="medium">
        <color indexed="64"/>
      </bottom>
      <diagonal/>
    </border>
    <border>
      <left/>
      <right style="thick">
        <color auto="1"/>
      </right>
      <top style="double">
        <color auto="1"/>
      </top>
      <bottom style="medium">
        <color indexed="64"/>
      </bottom>
      <diagonal/>
    </border>
    <border>
      <left style="thick">
        <color auto="1"/>
      </left>
      <right/>
      <top style="medium">
        <color indexed="64"/>
      </top>
      <bottom style="thick">
        <color auto="1"/>
      </bottom>
      <diagonal/>
    </border>
    <border>
      <left/>
      <right/>
      <top style="medium">
        <color indexed="64"/>
      </top>
      <bottom style="thick">
        <color auto="1"/>
      </bottom>
      <diagonal/>
    </border>
    <border>
      <left/>
      <right style="thick">
        <color auto="1"/>
      </right>
      <top style="medium">
        <color indexed="64"/>
      </top>
      <bottom style="thick">
        <color auto="1"/>
      </bottom>
      <diagonal/>
    </border>
    <border>
      <left style="thick">
        <color indexed="64"/>
      </left>
      <right style="dashed">
        <color indexed="64"/>
      </right>
      <top/>
      <bottom style="dashed">
        <color indexed="64"/>
      </bottom>
      <diagonal/>
    </border>
    <border>
      <left style="dashed">
        <color indexed="64"/>
      </left>
      <right style="thick">
        <color indexed="64"/>
      </right>
      <top/>
      <bottom style="dashed">
        <color indexed="64"/>
      </bottom>
      <diagonal/>
    </border>
    <border>
      <left style="thick">
        <color indexed="64"/>
      </left>
      <right style="thick">
        <color indexed="64"/>
      </right>
      <top style="medium">
        <color auto="1"/>
      </top>
      <bottom style="medium">
        <color indexed="64"/>
      </bottom>
      <diagonal/>
    </border>
    <border>
      <left style="thick">
        <color indexed="64"/>
      </left>
      <right style="thick">
        <color indexed="64"/>
      </right>
      <top style="medium">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thin">
        <color rgb="FFC00000"/>
      </bottom>
      <diagonal/>
    </border>
    <border>
      <left style="thin">
        <color auto="1"/>
      </left>
      <right/>
      <top style="thin">
        <color auto="1"/>
      </top>
      <bottom style="double">
        <color auto="1"/>
      </bottom>
      <diagonal/>
    </border>
    <border>
      <left style="thick">
        <color auto="1"/>
      </left>
      <right style="thick">
        <color indexed="64"/>
      </right>
      <top style="thin">
        <color auto="1"/>
      </top>
      <bottom style="thin">
        <color auto="1"/>
      </bottom>
      <diagonal/>
    </border>
    <border>
      <left style="thick">
        <color auto="1"/>
      </left>
      <right style="thick">
        <color indexed="64"/>
      </right>
      <top style="thin">
        <color auto="1"/>
      </top>
      <bottom style="thin">
        <color rgb="FFC00000"/>
      </bottom>
      <diagonal/>
    </border>
    <border>
      <left style="thick">
        <color auto="1"/>
      </left>
      <right style="thick">
        <color indexed="64"/>
      </right>
      <top/>
      <bottom style="thin">
        <color auto="1"/>
      </bottom>
      <diagonal/>
    </border>
    <border>
      <left style="thick">
        <color auto="1"/>
      </left>
      <right style="thick">
        <color indexed="64"/>
      </right>
      <top style="thin">
        <color auto="1"/>
      </top>
      <bottom style="double">
        <color auto="1"/>
      </bottom>
      <diagonal/>
    </border>
    <border>
      <left style="thin">
        <color auto="1"/>
      </left>
      <right/>
      <top style="medium">
        <color auto="1"/>
      </top>
      <bottom style="dashed">
        <color indexed="64"/>
      </bottom>
      <diagonal/>
    </border>
    <border>
      <left style="thin">
        <color auto="1"/>
      </left>
      <right/>
      <top style="dashed">
        <color auto="1"/>
      </top>
      <bottom style="thin">
        <color rgb="FFC00000"/>
      </bottom>
      <diagonal/>
    </border>
    <border>
      <left style="medium">
        <color auto="1"/>
      </left>
      <right style="thick">
        <color auto="1"/>
      </right>
      <top style="medium">
        <color auto="1"/>
      </top>
      <bottom style="thin">
        <color auto="1"/>
      </bottom>
      <diagonal/>
    </border>
    <border>
      <left style="medium">
        <color auto="1"/>
      </left>
      <right style="thick">
        <color auto="1"/>
      </right>
      <top style="thin">
        <color indexed="64"/>
      </top>
      <bottom style="medium">
        <color indexed="64"/>
      </bottom>
      <diagonal/>
    </border>
    <border>
      <left style="medium">
        <color auto="1"/>
      </left>
      <right style="thick">
        <color auto="1"/>
      </right>
      <top/>
      <bottom style="thin">
        <color auto="1"/>
      </bottom>
      <diagonal/>
    </border>
    <border>
      <left style="medium">
        <color indexed="64"/>
      </left>
      <right style="thick">
        <color indexed="64"/>
      </right>
      <top style="thin">
        <color auto="1"/>
      </top>
      <bottom style="thin">
        <color rgb="FFC00000"/>
      </bottom>
      <diagonal/>
    </border>
    <border>
      <left style="medium">
        <color indexed="64"/>
      </left>
      <right style="thick">
        <color indexed="64"/>
      </right>
      <top style="thin">
        <color auto="1"/>
      </top>
      <bottom style="double">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rgb="FFC00000"/>
      </bottom>
      <diagonal/>
    </border>
    <border>
      <left/>
      <right style="thin">
        <color auto="1"/>
      </right>
      <top/>
      <bottom style="thin">
        <color auto="1"/>
      </bottom>
      <diagonal/>
    </border>
    <border>
      <left/>
      <right style="thin">
        <color auto="1"/>
      </right>
      <top style="thin">
        <color auto="1"/>
      </top>
      <bottom style="double">
        <color auto="1"/>
      </bottom>
      <diagonal/>
    </border>
    <border>
      <left/>
      <right/>
      <top style="thick">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theme="0" tint="-0.34998626667073579"/>
      </bottom>
      <diagonal/>
    </border>
    <border>
      <left style="thin">
        <color indexed="64"/>
      </left>
      <right style="thin">
        <color indexed="64"/>
      </right>
      <top style="dashed">
        <color theme="0" tint="-0.34998626667073579"/>
      </top>
      <bottom style="dashed">
        <color theme="0" tint="-0.34998626667073579"/>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dashed">
        <color theme="0" tint="-0.34998626667073579"/>
      </top>
      <bottom style="dashed">
        <color theme="0" tint="-0.34998626667073579"/>
      </bottom>
      <diagonal/>
    </border>
    <border>
      <left style="thick">
        <color auto="1"/>
      </left>
      <right style="dashed">
        <color auto="1"/>
      </right>
      <top style="dashed">
        <color auto="1"/>
      </top>
      <bottom style="thick">
        <color auto="1"/>
      </bottom>
      <diagonal/>
    </border>
    <border>
      <left style="thick">
        <color indexed="64"/>
      </left>
      <right/>
      <top style="thick">
        <color indexed="64"/>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bottom style="dashed">
        <color auto="1"/>
      </bottom>
      <diagonal/>
    </border>
    <border>
      <left style="thick">
        <color indexed="64"/>
      </left>
      <right style="medium">
        <color indexed="64"/>
      </right>
      <top style="dashed">
        <color auto="1"/>
      </top>
      <bottom style="thick">
        <color indexed="64"/>
      </bottom>
      <diagonal/>
    </border>
    <border>
      <left style="thick">
        <color indexed="64"/>
      </left>
      <right/>
      <top/>
      <bottom/>
      <diagonal/>
    </border>
    <border>
      <left/>
      <right style="medium">
        <color indexed="64"/>
      </right>
      <top style="thick">
        <color indexed="64"/>
      </top>
      <bottom style="thick">
        <color indexed="64"/>
      </bottom>
      <diagonal/>
    </border>
    <border>
      <left/>
      <right/>
      <top style="thick">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auto="1"/>
      </top>
      <bottom style="medium">
        <color indexed="64"/>
      </bottom>
      <diagonal/>
    </border>
    <border>
      <left/>
      <right style="thick">
        <color indexed="64"/>
      </right>
      <top style="medium">
        <color auto="1"/>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dashed">
        <color auto="1"/>
      </top>
      <bottom style="dashed">
        <color auto="1"/>
      </bottom>
      <diagonal/>
    </border>
    <border>
      <left style="medium">
        <color indexed="64"/>
      </left>
      <right style="thick">
        <color indexed="64"/>
      </right>
      <top style="dashed">
        <color auto="1"/>
      </top>
      <bottom style="medium">
        <color indexed="64"/>
      </bottom>
      <diagonal/>
    </border>
    <border>
      <left style="thick">
        <color indexed="64"/>
      </left>
      <right style="thick">
        <color indexed="64"/>
      </right>
      <top style="medium">
        <color auto="1"/>
      </top>
      <bottom style="dashed">
        <color auto="1"/>
      </bottom>
      <diagonal/>
    </border>
    <border>
      <left style="thick">
        <color indexed="64"/>
      </left>
      <right style="thick">
        <color indexed="64"/>
      </right>
      <top style="dashed">
        <color auto="1"/>
      </top>
      <bottom style="thin">
        <color rgb="FFC00000"/>
      </bottom>
      <diagonal/>
    </border>
    <border>
      <left style="thick">
        <color indexed="64"/>
      </left>
      <right style="thick">
        <color indexed="64"/>
      </right>
      <top/>
      <bottom style="medium">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thin">
        <color auto="1"/>
      </top>
      <bottom style="medium">
        <color auto="1"/>
      </bottom>
      <diagonal/>
    </border>
    <border>
      <left style="thick">
        <color indexed="64"/>
      </left>
      <right style="thick">
        <color indexed="64"/>
      </right>
      <top style="thin">
        <color indexed="64"/>
      </top>
      <bottom style="thick">
        <color indexed="64"/>
      </bottom>
      <diagonal/>
    </border>
    <border>
      <left style="thin">
        <color auto="1"/>
      </left>
      <right style="medium">
        <color auto="1"/>
      </right>
      <top style="medium">
        <color auto="1"/>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ashed">
        <color indexed="64"/>
      </left>
      <right style="dashed">
        <color indexed="64"/>
      </right>
      <top style="thick">
        <color indexed="64"/>
      </top>
      <bottom style="dashed">
        <color indexed="64"/>
      </bottom>
      <diagonal/>
    </border>
    <border>
      <left style="medium">
        <color indexed="64"/>
      </left>
      <right style="thin">
        <color auto="1"/>
      </right>
      <top style="medium">
        <color indexed="64"/>
      </top>
      <bottom style="medium">
        <color auto="1"/>
      </bottom>
      <diagonal/>
    </border>
    <border>
      <left/>
      <right style="thin">
        <color indexed="64"/>
      </right>
      <top style="thin">
        <color auto="1"/>
      </top>
      <bottom style="medium">
        <color auto="1"/>
      </bottom>
      <diagonal/>
    </border>
    <border>
      <left style="medium">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ck">
        <color auto="1"/>
      </left>
      <right style="medium">
        <color indexed="64"/>
      </right>
      <top style="medium">
        <color auto="1"/>
      </top>
      <bottom style="thin">
        <color auto="1"/>
      </bottom>
      <diagonal/>
    </border>
    <border>
      <left style="thick">
        <color auto="1"/>
      </left>
      <right style="medium">
        <color indexed="64"/>
      </right>
      <top style="thin">
        <color auto="1"/>
      </top>
      <bottom style="medium">
        <color indexed="64"/>
      </bottom>
      <diagonal/>
    </border>
    <border>
      <left style="medium">
        <color indexed="64"/>
      </left>
      <right style="thick">
        <color indexed="64"/>
      </right>
      <top style="medium">
        <color indexed="64"/>
      </top>
      <bottom style="double">
        <color auto="1"/>
      </bottom>
      <diagonal/>
    </border>
    <border>
      <left style="medium">
        <color indexed="64"/>
      </left>
      <right style="thick">
        <color indexed="64"/>
      </right>
      <top/>
      <bottom style="thick">
        <color indexed="64"/>
      </bottom>
      <diagonal/>
    </border>
    <border>
      <left style="thick">
        <color indexed="64"/>
      </left>
      <right/>
      <top style="thick">
        <color indexed="64"/>
      </top>
      <bottom style="dashed">
        <color indexed="64"/>
      </bottom>
      <diagonal/>
    </border>
    <border>
      <left/>
      <right/>
      <top style="dashed">
        <color auto="1"/>
      </top>
      <bottom style="thick">
        <color auto="1"/>
      </bottom>
      <diagonal/>
    </border>
    <border>
      <left/>
      <right style="thick">
        <color indexed="64"/>
      </right>
      <top style="thick">
        <color indexed="64"/>
      </top>
      <bottom style="dashed">
        <color indexed="64"/>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style="medium">
        <color indexed="64"/>
      </bottom>
      <diagonal/>
    </border>
    <border>
      <left style="medium">
        <color indexed="64"/>
      </left>
      <right style="thin">
        <color auto="1"/>
      </right>
      <top/>
      <bottom/>
      <diagonal/>
    </border>
    <border>
      <left style="thin">
        <color auto="1"/>
      </left>
      <right style="medium">
        <color indexed="64"/>
      </right>
      <top/>
      <bottom/>
      <diagonal/>
    </border>
    <border>
      <left/>
      <right style="thin">
        <color auto="1"/>
      </right>
      <top style="thick">
        <color indexed="64"/>
      </top>
      <bottom style="medium">
        <color indexed="64"/>
      </bottom>
      <diagonal/>
    </border>
    <border>
      <left style="thin">
        <color auto="1"/>
      </left>
      <right/>
      <top style="thick">
        <color indexed="64"/>
      </top>
      <bottom style="medium">
        <color indexed="64"/>
      </bottom>
      <diagonal/>
    </border>
    <border>
      <left style="thick">
        <color indexed="64"/>
      </left>
      <right style="thick">
        <color indexed="64"/>
      </right>
      <top style="thin">
        <color rgb="FFC00000"/>
      </top>
      <bottom style="thick">
        <color indexed="64"/>
      </bottom>
      <diagonal/>
    </border>
    <border>
      <left/>
      <right style="thin">
        <color auto="1"/>
      </right>
      <top/>
      <bottom style="medium">
        <color indexed="64"/>
      </bottom>
      <diagonal/>
    </border>
    <border>
      <left style="thick">
        <color indexed="64"/>
      </left>
      <right style="thin">
        <color auto="1"/>
      </right>
      <top style="thin">
        <color rgb="FFC00000"/>
      </top>
      <bottom style="thick">
        <color indexed="64"/>
      </bottom>
      <diagonal/>
    </border>
    <border>
      <left style="thin">
        <color auto="1"/>
      </left>
      <right style="medium">
        <color indexed="64"/>
      </right>
      <top style="thin">
        <color rgb="FFC00000"/>
      </top>
      <bottom style="thick">
        <color indexed="64"/>
      </bottom>
      <diagonal/>
    </border>
    <border>
      <left style="medium">
        <color indexed="64"/>
      </left>
      <right style="medium">
        <color indexed="64"/>
      </right>
      <top style="thin">
        <color rgb="FFC00000"/>
      </top>
      <bottom style="thick">
        <color indexed="64"/>
      </bottom>
      <diagonal/>
    </border>
    <border>
      <left style="medium">
        <color indexed="64"/>
      </left>
      <right style="thin">
        <color auto="1"/>
      </right>
      <top style="thin">
        <color rgb="FFC00000"/>
      </top>
      <bottom style="thick">
        <color indexed="64"/>
      </bottom>
      <diagonal/>
    </border>
    <border>
      <left style="thin">
        <color auto="1"/>
      </left>
      <right/>
      <top style="thin">
        <color rgb="FFC00000"/>
      </top>
      <bottom style="thick">
        <color indexed="64"/>
      </bottom>
      <diagonal/>
    </border>
    <border>
      <left style="medium">
        <color indexed="64"/>
      </left>
      <right style="thick">
        <color indexed="64"/>
      </right>
      <top style="thin">
        <color rgb="FFC00000"/>
      </top>
      <bottom style="thick">
        <color indexed="64"/>
      </bottom>
      <diagonal/>
    </border>
    <border>
      <left/>
      <right style="medium">
        <color indexed="64"/>
      </right>
      <top/>
      <bottom/>
      <diagonal/>
    </border>
    <border>
      <left/>
      <right style="medium">
        <color indexed="64"/>
      </right>
      <top style="thick">
        <color indexed="64"/>
      </top>
      <bottom/>
      <diagonal/>
    </border>
    <border>
      <left/>
      <right style="medium">
        <color indexed="64"/>
      </right>
      <top/>
      <bottom style="thick">
        <color indexed="64"/>
      </bottom>
      <diagonal/>
    </border>
    <border>
      <left/>
      <right/>
      <top style="thick">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medium">
        <color indexed="64"/>
      </left>
      <right style="thick">
        <color indexed="64"/>
      </right>
      <top style="thick">
        <color indexed="64"/>
      </top>
      <bottom style="dashed">
        <color indexed="64"/>
      </bottom>
      <diagonal/>
    </border>
    <border>
      <left style="medium">
        <color indexed="64"/>
      </left>
      <right style="thick">
        <color indexed="64"/>
      </right>
      <top style="dashed">
        <color indexed="64"/>
      </top>
      <bottom style="thick">
        <color indexed="64"/>
      </bottom>
      <diagonal/>
    </border>
    <border>
      <left style="medium">
        <color indexed="64"/>
      </left>
      <right style="thick">
        <color indexed="64"/>
      </right>
      <top/>
      <bottom style="dashed">
        <color indexed="64"/>
      </bottom>
      <diagonal/>
    </border>
    <border>
      <left/>
      <right/>
      <top/>
      <bottom style="thick">
        <color indexed="64"/>
      </bottom>
      <diagonal/>
    </border>
    <border>
      <left style="thick">
        <color indexed="64"/>
      </left>
      <right/>
      <top style="dashed">
        <color indexed="64"/>
      </top>
      <bottom style="dashed">
        <color indexed="64"/>
      </bottom>
      <diagonal/>
    </border>
    <border>
      <left/>
      <right style="thick">
        <color indexed="64"/>
      </right>
      <top style="dashed">
        <color indexed="64"/>
      </top>
      <bottom style="dashed">
        <color indexed="64"/>
      </bottom>
      <diagonal/>
    </border>
    <border>
      <left style="thick">
        <color indexed="64"/>
      </left>
      <right style="dashed">
        <color indexed="64"/>
      </right>
      <top/>
      <bottom style="thick">
        <color indexed="64"/>
      </bottom>
      <diagonal/>
    </border>
    <border>
      <left style="dashed">
        <color indexed="64"/>
      </left>
      <right style="thick">
        <color indexed="64"/>
      </right>
      <top/>
      <bottom style="thick">
        <color indexed="64"/>
      </bottom>
      <diagonal/>
    </border>
  </borders>
  <cellStyleXfs count="3">
    <xf numFmtId="0" fontId="0" fillId="0" borderId="0"/>
    <xf numFmtId="0" fontId="18" fillId="0" borderId="0" applyNumberFormat="0" applyFill="0" applyBorder="0" applyAlignment="0" applyProtection="0"/>
    <xf numFmtId="9" fontId="50" fillId="0" borderId="0" applyFont="0" applyFill="0" applyBorder="0" applyAlignment="0" applyProtection="0"/>
  </cellStyleXfs>
  <cellXfs count="474">
    <xf numFmtId="0" fontId="0" fillId="0" borderId="0" xfId="0"/>
    <xf numFmtId="0" fontId="0" fillId="0" borderId="0" xfId="0" applyProtection="1"/>
    <xf numFmtId="2" fontId="10" fillId="0" borderId="0" xfId="0" applyNumberFormat="1" applyFont="1" applyAlignment="1" applyProtection="1">
      <alignment vertical="center"/>
    </xf>
    <xf numFmtId="2" fontId="11" fillId="0" borderId="0" xfId="0" applyNumberFormat="1" applyFont="1" applyBorder="1" applyAlignment="1" applyProtection="1">
      <alignment vertical="center"/>
    </xf>
    <xf numFmtId="4" fontId="10" fillId="0" borderId="0" xfId="0" applyNumberFormat="1" applyFont="1" applyBorder="1" applyAlignment="1" applyProtection="1"/>
    <xf numFmtId="2" fontId="10" fillId="0" borderId="0" xfId="0" applyNumberFormat="1" applyFont="1" applyBorder="1" applyAlignment="1" applyProtection="1">
      <alignment horizontal="right" vertical="center"/>
    </xf>
    <xf numFmtId="4" fontId="10" fillId="0" borderId="0" xfId="0" applyNumberFormat="1" applyFont="1" applyBorder="1" applyProtection="1"/>
    <xf numFmtId="2" fontId="10" fillId="0" borderId="0" xfId="0" applyNumberFormat="1" applyFont="1" applyProtection="1"/>
    <xf numFmtId="0" fontId="10" fillId="0" borderId="0" xfId="0" applyFont="1" applyAlignment="1" applyProtection="1">
      <alignment horizontal="center" vertical="center"/>
    </xf>
    <xf numFmtId="0" fontId="0" fillId="0" borderId="0" xfId="0" applyAlignment="1" applyProtection="1">
      <alignment horizontal="center" vertical="center"/>
    </xf>
    <xf numFmtId="0" fontId="19" fillId="0" borderId="0" xfId="1" applyFont="1" applyAlignment="1" applyProtection="1">
      <alignment horizontal="center" vertical="top"/>
    </xf>
    <xf numFmtId="2" fontId="10" fillId="0" borderId="0" xfId="0" applyNumberFormat="1" applyFont="1" applyBorder="1" applyAlignment="1" applyProtection="1">
      <alignment horizontal="center" vertical="center"/>
    </xf>
    <xf numFmtId="0" fontId="28" fillId="0" borderId="0" xfId="0" applyFont="1" applyAlignment="1" applyProtection="1">
      <alignment horizontal="left" vertical="center"/>
    </xf>
    <xf numFmtId="0" fontId="17" fillId="0" borderId="0" xfId="0" applyFont="1" applyAlignment="1" applyProtection="1">
      <alignment horizontal="left" vertical="center"/>
    </xf>
    <xf numFmtId="0" fontId="10" fillId="0" borderId="0" xfId="0" applyFont="1" applyProtection="1"/>
    <xf numFmtId="0" fontId="10" fillId="0" borderId="0" xfId="0" applyFont="1" applyBorder="1" applyAlignment="1" applyProtection="1">
      <alignment horizontal="center" vertical="center"/>
    </xf>
    <xf numFmtId="4" fontId="11" fillId="0" borderId="0" xfId="0" applyNumberFormat="1" applyFont="1" applyBorder="1" applyAlignment="1" applyProtection="1">
      <alignment horizontal="center" vertical="center"/>
    </xf>
    <xf numFmtId="2" fontId="16" fillId="0" borderId="0" xfId="0" applyNumberFormat="1" applyFont="1" applyBorder="1" applyAlignment="1" applyProtection="1">
      <alignment horizontal="center" vertical="center"/>
    </xf>
    <xf numFmtId="0" fontId="10" fillId="0" borderId="0" xfId="0" applyFont="1" applyFill="1" applyBorder="1" applyAlignment="1" applyProtection="1">
      <alignment horizontal="right" vertical="center"/>
    </xf>
    <xf numFmtId="2" fontId="10" fillId="0" borderId="0" xfId="0" applyNumberFormat="1" applyFont="1" applyAlignment="1" applyProtection="1">
      <alignment horizontal="center" vertical="center"/>
    </xf>
    <xf numFmtId="0" fontId="10" fillId="0" borderId="0" xfId="0" applyFont="1" applyAlignment="1" applyProtection="1">
      <alignment vertical="center"/>
    </xf>
    <xf numFmtId="0" fontId="11" fillId="0" borderId="0" xfId="0" applyFont="1" applyAlignment="1" applyProtection="1">
      <alignment horizontal="center" vertical="center"/>
    </xf>
    <xf numFmtId="2" fontId="10" fillId="0" borderId="0" xfId="0" applyNumberFormat="1" applyFont="1" applyAlignment="1" applyProtection="1">
      <alignment horizontal="right" vertical="center"/>
    </xf>
    <xf numFmtId="3" fontId="10" fillId="0" borderId="0" xfId="0" applyNumberFormat="1" applyFont="1" applyAlignment="1" applyProtection="1">
      <alignment horizontal="right" vertical="center"/>
    </xf>
    <xf numFmtId="2" fontId="0" fillId="0" borderId="0" xfId="0" applyNumberFormat="1" applyAlignment="1" applyProtection="1">
      <alignment horizontal="center" vertical="center"/>
    </xf>
    <xf numFmtId="0" fontId="19" fillId="0" borderId="0" xfId="1" applyFont="1" applyAlignment="1" applyProtection="1">
      <alignment horizontal="center" vertical="center"/>
    </xf>
    <xf numFmtId="0" fontId="10" fillId="0" borderId="0" xfId="0" applyFont="1" applyBorder="1" applyAlignment="1" applyProtection="1">
      <alignment vertical="center"/>
    </xf>
    <xf numFmtId="0" fontId="10" fillId="0" borderId="0" xfId="0" applyFont="1" applyAlignment="1" applyProtection="1">
      <alignment horizontal="right" vertical="center"/>
    </xf>
    <xf numFmtId="0" fontId="10" fillId="0" borderId="0" xfId="0" applyFont="1" applyBorder="1" applyProtection="1"/>
    <xf numFmtId="2" fontId="10" fillId="14" borderId="2" xfId="0" applyNumberFormat="1" applyFont="1" applyFill="1" applyBorder="1" applyAlignment="1" applyProtection="1">
      <alignment horizontal="center" vertical="center"/>
    </xf>
    <xf numFmtId="2" fontId="9" fillId="14" borderId="2" xfId="0" applyNumberFormat="1" applyFont="1" applyFill="1" applyBorder="1" applyAlignment="1" applyProtection="1">
      <alignment horizontal="center" vertical="center"/>
    </xf>
    <xf numFmtId="0" fontId="10" fillId="0" borderId="0" xfId="0" applyFont="1" applyFill="1" applyBorder="1" applyProtection="1"/>
    <xf numFmtId="0" fontId="12" fillId="0" borderId="0" xfId="0" applyFont="1" applyBorder="1" applyAlignment="1" applyProtection="1">
      <alignment horizontal="center" vertical="center"/>
    </xf>
    <xf numFmtId="0" fontId="10" fillId="14" borderId="2" xfId="0" applyFont="1" applyFill="1" applyBorder="1" applyProtection="1"/>
    <xf numFmtId="3" fontId="12" fillId="7" borderId="34" xfId="0" applyNumberFormat="1" applyFont="1" applyFill="1" applyBorder="1" applyAlignment="1" applyProtection="1">
      <alignment horizontal="center" vertical="center"/>
    </xf>
    <xf numFmtId="3" fontId="12" fillId="7" borderId="33" xfId="0" applyNumberFormat="1" applyFont="1" applyFill="1" applyBorder="1" applyAlignment="1" applyProtection="1">
      <alignment horizontal="center" vertical="center"/>
    </xf>
    <xf numFmtId="3" fontId="10" fillId="0" borderId="0" xfId="0" applyNumberFormat="1" applyFont="1" applyAlignment="1" applyProtection="1">
      <alignment horizontal="center" vertical="center"/>
    </xf>
    <xf numFmtId="3" fontId="10" fillId="14" borderId="10" xfId="0" applyNumberFormat="1" applyFont="1" applyFill="1" applyBorder="1" applyAlignment="1" applyProtection="1">
      <alignment horizontal="center" vertical="center"/>
    </xf>
    <xf numFmtId="3" fontId="10" fillId="14" borderId="2" xfId="0" applyNumberFormat="1" applyFont="1" applyFill="1" applyBorder="1" applyAlignment="1" applyProtection="1">
      <alignment horizontal="center" vertical="center"/>
    </xf>
    <xf numFmtId="0" fontId="12" fillId="2" borderId="10" xfId="0" applyFont="1" applyFill="1" applyBorder="1" applyAlignment="1" applyProtection="1">
      <alignment horizontal="left" vertical="center"/>
    </xf>
    <xf numFmtId="0" fontId="10" fillId="2" borderId="10" xfId="0" applyFont="1" applyFill="1" applyBorder="1" applyAlignment="1" applyProtection="1">
      <alignment vertical="center"/>
    </xf>
    <xf numFmtId="0" fontId="12" fillId="2" borderId="10" xfId="0" applyFont="1" applyFill="1" applyBorder="1" applyAlignment="1" applyProtection="1">
      <alignment vertical="center"/>
    </xf>
    <xf numFmtId="4" fontId="10" fillId="6" borderId="9" xfId="0" applyNumberFormat="1" applyFont="1" applyFill="1" applyBorder="1" applyAlignment="1" applyProtection="1">
      <alignment horizontal="right" vertical="center"/>
    </xf>
    <xf numFmtId="4" fontId="10" fillId="6" borderId="4" xfId="0" applyNumberFormat="1" applyFont="1" applyFill="1" applyBorder="1" applyAlignment="1" applyProtection="1">
      <alignment horizontal="right" vertical="center"/>
    </xf>
    <xf numFmtId="4" fontId="10" fillId="6" borderId="35" xfId="0" applyNumberFormat="1" applyFont="1" applyFill="1" applyBorder="1" applyAlignment="1" applyProtection="1">
      <alignment horizontal="right" vertical="center"/>
    </xf>
    <xf numFmtId="0" fontId="10" fillId="14" borderId="2" xfId="0" applyFont="1" applyFill="1" applyBorder="1" applyAlignment="1" applyProtection="1">
      <alignment horizontal="right" vertical="center"/>
    </xf>
    <xf numFmtId="0" fontId="10" fillId="0" borderId="0" xfId="0" applyFont="1" applyBorder="1" applyAlignment="1" applyProtection="1">
      <alignment horizontal="right" vertical="center"/>
    </xf>
    <xf numFmtId="0" fontId="10" fillId="14" borderId="2" xfId="0" applyFont="1" applyFill="1" applyBorder="1" applyAlignment="1" applyProtection="1">
      <alignment horizontal="center" vertical="center"/>
    </xf>
    <xf numFmtId="0" fontId="20" fillId="0" borderId="0" xfId="0" applyFont="1" applyAlignment="1" applyProtection="1">
      <alignment horizontal="left" vertical="center"/>
    </xf>
    <xf numFmtId="3" fontId="10" fillId="0" borderId="0" xfId="0" applyNumberFormat="1" applyFont="1" applyFill="1" applyBorder="1" applyAlignment="1" applyProtection="1">
      <alignment horizontal="right" vertical="center"/>
    </xf>
    <xf numFmtId="0" fontId="12" fillId="0" borderId="0" xfId="0" applyFont="1" applyAlignment="1" applyProtection="1">
      <alignment horizontal="center" vertical="center"/>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8" xfId="0" applyFont="1" applyBorder="1" applyAlignment="1" applyProtection="1">
      <alignment horizontal="center" vertical="center"/>
      <protection locked="0"/>
    </xf>
    <xf numFmtId="0" fontId="11" fillId="9" borderId="24" xfId="0" applyFont="1" applyFill="1" applyBorder="1" applyAlignment="1" applyProtection="1">
      <alignment horizontal="left" vertical="center"/>
      <protection locked="0"/>
    </xf>
    <xf numFmtId="0" fontId="11" fillId="9" borderId="26" xfId="0" applyFont="1" applyFill="1" applyBorder="1" applyAlignment="1" applyProtection="1">
      <alignment horizontal="center" vertical="center"/>
      <protection locked="0"/>
    </xf>
    <xf numFmtId="2" fontId="10" fillId="6" borderId="36" xfId="0" applyNumberFormat="1" applyFont="1" applyFill="1" applyBorder="1" applyAlignment="1" applyProtection="1">
      <alignment horizontal="center" vertical="center"/>
      <protection locked="0"/>
    </xf>
    <xf numFmtId="2" fontId="10" fillId="6" borderId="27" xfId="0" applyNumberFormat="1" applyFont="1" applyFill="1" applyBorder="1" applyAlignment="1" applyProtection="1">
      <alignment horizontal="center" vertical="center"/>
      <protection locked="0"/>
    </xf>
    <xf numFmtId="0" fontId="11" fillId="0" borderId="20" xfId="0" applyFont="1" applyFill="1" applyBorder="1" applyAlignment="1" applyProtection="1">
      <alignment horizontal="left" vertical="center"/>
      <protection locked="0"/>
    </xf>
    <xf numFmtId="0" fontId="11" fillId="0" borderId="21" xfId="0" applyFont="1" applyBorder="1" applyAlignment="1" applyProtection="1">
      <alignment horizontal="left" vertical="center"/>
      <protection locked="0"/>
    </xf>
    <xf numFmtId="0" fontId="11" fillId="0" borderId="22" xfId="0" applyFont="1" applyBorder="1" applyAlignment="1" applyProtection="1">
      <alignment horizontal="center" vertical="center"/>
      <protection locked="0"/>
    </xf>
    <xf numFmtId="2" fontId="10" fillId="6" borderId="31" xfId="0" applyNumberFormat="1" applyFont="1" applyFill="1" applyBorder="1" applyAlignment="1" applyProtection="1">
      <alignment horizontal="center" vertical="center"/>
      <protection locked="0"/>
    </xf>
    <xf numFmtId="0" fontId="11" fillId="9" borderId="25" xfId="0" applyFont="1" applyFill="1" applyBorder="1" applyAlignment="1" applyProtection="1">
      <alignment horizontal="left" vertical="center"/>
      <protection locked="0"/>
    </xf>
    <xf numFmtId="2" fontId="10" fillId="9" borderId="23" xfId="0" applyNumberFormat="1" applyFont="1" applyFill="1" applyBorder="1" applyAlignment="1" applyProtection="1">
      <alignment horizontal="center" vertical="center"/>
      <protection locked="0"/>
    </xf>
    <xf numFmtId="2" fontId="10" fillId="0" borderId="23" xfId="0" applyNumberFormat="1" applyFont="1" applyFill="1" applyBorder="1" applyAlignment="1" applyProtection="1">
      <alignment horizontal="center" vertical="center"/>
      <protection locked="0"/>
    </xf>
    <xf numFmtId="4" fontId="10" fillId="0" borderId="9" xfId="0" applyNumberFormat="1" applyFont="1" applyFill="1" applyBorder="1" applyAlignment="1" applyProtection="1">
      <alignment horizontal="right" vertical="center"/>
    </xf>
    <xf numFmtId="4" fontId="10" fillId="0" borderId="4" xfId="0" applyNumberFormat="1" applyFont="1" applyFill="1" applyBorder="1" applyAlignment="1" applyProtection="1">
      <alignment horizontal="right" vertical="center"/>
    </xf>
    <xf numFmtId="4" fontId="10" fillId="9" borderId="4" xfId="0" applyNumberFormat="1" applyFont="1" applyFill="1" applyBorder="1" applyAlignment="1" applyProtection="1">
      <alignment horizontal="right" vertical="center"/>
    </xf>
    <xf numFmtId="4" fontId="10" fillId="9" borderId="35" xfId="0" applyNumberFormat="1" applyFont="1" applyFill="1" applyBorder="1" applyAlignment="1" applyProtection="1">
      <alignment horizontal="right" vertical="center"/>
    </xf>
    <xf numFmtId="2" fontId="26" fillId="14" borderId="2" xfId="0" applyNumberFormat="1" applyFont="1" applyFill="1" applyBorder="1" applyAlignment="1" applyProtection="1">
      <alignment horizontal="center" vertical="center"/>
    </xf>
    <xf numFmtId="4" fontId="10" fillId="13" borderId="3" xfId="0" applyNumberFormat="1" applyFont="1" applyFill="1" applyBorder="1" applyAlignment="1" applyProtection="1">
      <alignment horizontal="right" vertical="center"/>
    </xf>
    <xf numFmtId="4" fontId="10" fillId="3" borderId="39" xfId="0" applyNumberFormat="1" applyFont="1" applyFill="1" applyBorder="1" applyAlignment="1" applyProtection="1">
      <alignment horizontal="right" vertical="center"/>
    </xf>
    <xf numFmtId="4" fontId="23" fillId="3" borderId="40" xfId="0" applyNumberFormat="1" applyFont="1" applyFill="1" applyBorder="1" applyAlignment="1" applyProtection="1">
      <alignment horizontal="right" vertical="center"/>
    </xf>
    <xf numFmtId="4" fontId="23" fillId="3" borderId="41" xfId="0" applyNumberFormat="1" applyFont="1" applyFill="1" applyBorder="1" applyAlignment="1" applyProtection="1">
      <alignment horizontal="right" vertical="center"/>
    </xf>
    <xf numFmtId="4" fontId="24" fillId="3" borderId="42" xfId="0" applyNumberFormat="1" applyFont="1" applyFill="1" applyBorder="1" applyAlignment="1" applyProtection="1">
      <alignment horizontal="right" vertical="center"/>
    </xf>
    <xf numFmtId="4" fontId="10" fillId="6" borderId="17" xfId="0" applyNumberFormat="1" applyFont="1" applyFill="1" applyBorder="1" applyAlignment="1" applyProtection="1">
      <alignment horizontal="right" vertical="center"/>
    </xf>
    <xf numFmtId="4" fontId="10" fillId="9" borderId="17" xfId="0" applyNumberFormat="1" applyFont="1" applyFill="1" applyBorder="1" applyAlignment="1" applyProtection="1">
      <alignment horizontal="right" vertical="center"/>
    </xf>
    <xf numFmtId="4" fontId="10" fillId="0" borderId="17" xfId="0" applyNumberFormat="1" applyFont="1" applyFill="1" applyBorder="1" applyAlignment="1" applyProtection="1">
      <alignment horizontal="right" vertical="center"/>
    </xf>
    <xf numFmtId="4" fontId="10" fillId="6" borderId="45" xfId="0" applyNumberFormat="1" applyFont="1" applyFill="1" applyBorder="1" applyAlignment="1" applyProtection="1">
      <alignment horizontal="right" vertical="center"/>
    </xf>
    <xf numFmtId="4" fontId="10" fillId="0" borderId="45" xfId="0" applyNumberFormat="1" applyFont="1" applyFill="1" applyBorder="1" applyAlignment="1" applyProtection="1">
      <alignment horizontal="right" vertical="center"/>
    </xf>
    <xf numFmtId="4" fontId="10" fillId="9" borderId="45" xfId="0" applyNumberFormat="1" applyFont="1" applyFill="1" applyBorder="1" applyAlignment="1" applyProtection="1">
      <alignment horizontal="right" vertical="center"/>
    </xf>
    <xf numFmtId="2" fontId="9" fillId="9" borderId="23" xfId="0" applyNumberFormat="1" applyFont="1" applyFill="1" applyBorder="1" applyAlignment="1" applyProtection="1">
      <alignment horizontal="center" vertical="center"/>
      <protection locked="0"/>
    </xf>
    <xf numFmtId="2" fontId="10" fillId="0" borderId="36" xfId="0" applyNumberFormat="1" applyFont="1" applyFill="1" applyBorder="1" applyAlignment="1" applyProtection="1">
      <alignment horizontal="center" vertical="center"/>
      <protection locked="0"/>
    </xf>
    <xf numFmtId="2" fontId="10" fillId="0" borderId="27" xfId="0" applyNumberFormat="1" applyFont="1" applyFill="1" applyBorder="1" applyAlignment="1" applyProtection="1">
      <alignment horizontal="center" vertical="center"/>
      <protection locked="0"/>
    </xf>
    <xf numFmtId="2" fontId="9" fillId="0" borderId="23" xfId="0" applyNumberFormat="1" applyFont="1" applyFill="1" applyBorder="1" applyAlignment="1" applyProtection="1">
      <alignment horizontal="center" vertical="center"/>
      <protection locked="0"/>
    </xf>
    <xf numFmtId="3" fontId="12" fillId="2" borderId="3" xfId="0" applyNumberFormat="1" applyFont="1" applyFill="1" applyBorder="1" applyAlignment="1" applyProtection="1">
      <alignment horizontal="right" vertical="center"/>
    </xf>
    <xf numFmtId="0" fontId="11" fillId="0" borderId="55" xfId="0" applyFont="1" applyBorder="1" applyAlignment="1">
      <alignment horizontal="right" vertical="center"/>
    </xf>
    <xf numFmtId="4" fontId="11" fillId="0" borderId="56" xfId="0" applyNumberFormat="1" applyFont="1" applyFill="1" applyBorder="1" applyAlignment="1" applyProtection="1">
      <alignment horizontal="right" vertical="center"/>
      <protection locked="0"/>
    </xf>
    <xf numFmtId="2" fontId="11" fillId="0" borderId="55" xfId="0" applyNumberFormat="1" applyFont="1" applyBorder="1" applyAlignment="1" applyProtection="1">
      <alignment horizontal="right" vertical="center"/>
    </xf>
    <xf numFmtId="2" fontId="11" fillId="0" borderId="58" xfId="0" applyNumberFormat="1" applyFont="1" applyBorder="1" applyAlignment="1" applyProtection="1"/>
    <xf numFmtId="2" fontId="11" fillId="0" borderId="58" xfId="0" applyNumberFormat="1" applyFont="1" applyBorder="1" applyProtection="1"/>
    <xf numFmtId="0" fontId="11" fillId="0" borderId="21" xfId="0" applyFont="1" applyBorder="1" applyAlignment="1" applyProtection="1"/>
    <xf numFmtId="0" fontId="11" fillId="0" borderId="21" xfId="0" applyFont="1" applyBorder="1" applyAlignment="1" applyProtection="1">
      <alignment horizontal="center" vertical="center"/>
    </xf>
    <xf numFmtId="0" fontId="11" fillId="10" borderId="55" xfId="0" applyFont="1" applyFill="1" applyBorder="1" applyAlignment="1" applyProtection="1">
      <alignment horizontal="right" vertical="center"/>
    </xf>
    <xf numFmtId="0" fontId="36" fillId="10" borderId="58" xfId="0" applyFont="1" applyFill="1" applyBorder="1" applyAlignment="1" applyProtection="1">
      <alignment vertical="center"/>
    </xf>
    <xf numFmtId="0" fontId="36" fillId="10" borderId="58" xfId="0" applyFont="1" applyFill="1" applyBorder="1" applyAlignment="1" applyProtection="1">
      <alignment horizontal="left" vertical="center"/>
    </xf>
    <xf numFmtId="3" fontId="11" fillId="10" borderId="56" xfId="0" applyNumberFormat="1" applyFont="1" applyFill="1" applyBorder="1" applyAlignment="1" applyProtection="1">
      <alignment horizontal="right" vertical="center"/>
    </xf>
    <xf numFmtId="0" fontId="11" fillId="0" borderId="60" xfId="0" applyFont="1" applyBorder="1" applyAlignment="1">
      <alignment horizontal="right" vertical="center"/>
    </xf>
    <xf numFmtId="0" fontId="33" fillId="0" borderId="55" xfId="0" applyFont="1" applyBorder="1" applyAlignment="1" applyProtection="1">
      <alignment horizontal="right" vertical="center"/>
    </xf>
    <xf numFmtId="3" fontId="10" fillId="14" borderId="0" xfId="0" applyNumberFormat="1" applyFont="1" applyFill="1" applyBorder="1" applyAlignment="1" applyProtection="1">
      <alignment horizontal="center" vertical="center"/>
    </xf>
    <xf numFmtId="0" fontId="11" fillId="0" borderId="65" xfId="0" applyFont="1" applyBorder="1" applyAlignment="1">
      <alignment horizontal="right" vertical="center"/>
    </xf>
    <xf numFmtId="4" fontId="11" fillId="12" borderId="66" xfId="0" applyNumberFormat="1" applyFont="1" applyFill="1" applyBorder="1" applyAlignment="1" applyProtection="1">
      <alignment horizontal="right" vertical="center"/>
    </xf>
    <xf numFmtId="0" fontId="11" fillId="14" borderId="10" xfId="0" applyFont="1" applyFill="1" applyBorder="1" applyAlignment="1" applyProtection="1">
      <alignment horizontal="left" vertical="center"/>
    </xf>
    <xf numFmtId="0" fontId="11" fillId="14" borderId="10" xfId="0" applyFont="1" applyFill="1" applyBorder="1" applyAlignment="1" applyProtection="1">
      <alignment horizontal="center" vertical="center"/>
    </xf>
    <xf numFmtId="3" fontId="10" fillId="14" borderId="10" xfId="0" applyNumberFormat="1" applyFont="1" applyFill="1" applyBorder="1" applyAlignment="1" applyProtection="1">
      <alignment horizontal="right" vertical="center"/>
    </xf>
    <xf numFmtId="0" fontId="12" fillId="2" borderId="67" xfId="0" applyFont="1" applyFill="1" applyBorder="1" applyAlignment="1" applyProtection="1">
      <alignment horizontal="center" vertical="center"/>
    </xf>
    <xf numFmtId="0" fontId="14" fillId="2" borderId="68" xfId="0" applyFont="1" applyFill="1" applyBorder="1" applyAlignment="1" applyProtection="1">
      <alignment horizontal="center" vertical="center"/>
    </xf>
    <xf numFmtId="0" fontId="11" fillId="9" borderId="73" xfId="0" applyFont="1" applyFill="1" applyBorder="1" applyAlignment="1" applyProtection="1">
      <alignment horizontal="left" vertical="center"/>
      <protection locked="0"/>
    </xf>
    <xf numFmtId="0" fontId="11" fillId="9" borderId="59" xfId="0" applyFont="1" applyFill="1" applyBorder="1" applyAlignment="1" applyProtection="1">
      <alignment horizontal="left" vertical="center"/>
      <protection locked="0"/>
    </xf>
    <xf numFmtId="0" fontId="11" fillId="9" borderId="74" xfId="0" applyFont="1" applyFill="1" applyBorder="1" applyAlignment="1" applyProtection="1">
      <alignment horizontal="center" vertical="center"/>
      <protection locked="0"/>
    </xf>
    <xf numFmtId="3" fontId="10" fillId="0" borderId="75" xfId="0" applyNumberFormat="1" applyFont="1" applyBorder="1" applyAlignment="1" applyProtection="1">
      <alignment horizontal="right" vertical="center"/>
      <protection locked="0"/>
    </xf>
    <xf numFmtId="3" fontId="10" fillId="9" borderId="76" xfId="0" applyNumberFormat="1" applyFont="1" applyFill="1" applyBorder="1" applyAlignment="1" applyProtection="1">
      <alignment horizontal="right" vertical="center"/>
      <protection locked="0"/>
    </xf>
    <xf numFmtId="3" fontId="10" fillId="0" borderId="77" xfId="0" applyNumberFormat="1" applyFont="1" applyBorder="1" applyAlignment="1" applyProtection="1">
      <alignment horizontal="right" vertical="center"/>
      <protection locked="0"/>
    </xf>
    <xf numFmtId="3" fontId="10" fillId="9" borderId="78" xfId="0" applyNumberFormat="1" applyFont="1" applyFill="1" applyBorder="1" applyAlignment="1" applyProtection="1">
      <alignment horizontal="right" vertical="center"/>
      <protection locked="0"/>
    </xf>
    <xf numFmtId="0" fontId="11" fillId="0" borderId="15" xfId="0" applyFont="1" applyBorder="1" applyAlignment="1" applyProtection="1">
      <alignment vertical="center"/>
    </xf>
    <xf numFmtId="0" fontId="11" fillId="0" borderId="15" xfId="0" applyFont="1" applyBorder="1" applyAlignment="1" applyProtection="1">
      <alignment horizontal="center" vertical="center"/>
    </xf>
    <xf numFmtId="0" fontId="11" fillId="12" borderId="66" xfId="0" applyFont="1" applyFill="1" applyBorder="1" applyAlignment="1" applyProtection="1">
      <alignment horizontal="right" vertical="center"/>
    </xf>
    <xf numFmtId="0" fontId="12" fillId="2" borderId="79" xfId="0" applyFont="1" applyFill="1" applyBorder="1" applyAlignment="1" applyProtection="1">
      <alignment horizontal="center" vertical="center"/>
    </xf>
    <xf numFmtId="0" fontId="10" fillId="2" borderId="79" xfId="0" applyFont="1" applyFill="1" applyBorder="1" applyAlignment="1" applyProtection="1">
      <alignment vertical="center"/>
    </xf>
    <xf numFmtId="0" fontId="12" fillId="2" borderId="79" xfId="0" applyFont="1" applyFill="1" applyBorder="1" applyAlignment="1" applyProtection="1">
      <alignment vertical="center"/>
    </xf>
    <xf numFmtId="0" fontId="10" fillId="2" borderId="47" xfId="0" applyFont="1" applyFill="1" applyBorder="1" applyAlignment="1" applyProtection="1">
      <alignment vertical="center"/>
    </xf>
    <xf numFmtId="2" fontId="10" fillId="6" borderId="81" xfId="0" applyNumberFormat="1" applyFont="1" applyFill="1" applyBorder="1" applyAlignment="1" applyProtection="1">
      <alignment horizontal="center" vertical="center"/>
      <protection locked="0"/>
    </xf>
    <xf numFmtId="2" fontId="10" fillId="6" borderId="82" xfId="0" applyNumberFormat="1" applyFont="1" applyFill="1" applyBorder="1" applyAlignment="1" applyProtection="1">
      <alignment horizontal="center" vertical="center"/>
      <protection locked="0"/>
    </xf>
    <xf numFmtId="2" fontId="10" fillId="14" borderId="83" xfId="0" applyNumberFormat="1" applyFont="1" applyFill="1" applyBorder="1" applyAlignment="1" applyProtection="1">
      <alignment horizontal="center" vertical="center"/>
    </xf>
    <xf numFmtId="0" fontId="10" fillId="14" borderId="83" xfId="0" applyFont="1" applyFill="1" applyBorder="1" applyAlignment="1" applyProtection="1">
      <alignment horizontal="right" vertical="center"/>
    </xf>
    <xf numFmtId="3" fontId="12" fillId="7" borderId="85" xfId="0" applyNumberFormat="1" applyFont="1" applyFill="1" applyBorder="1" applyAlignment="1" applyProtection="1">
      <alignment horizontal="center" vertical="center"/>
    </xf>
    <xf numFmtId="0" fontId="10" fillId="14" borderId="83" xfId="0" applyFont="1" applyFill="1" applyBorder="1" applyAlignment="1" applyProtection="1">
      <alignment horizontal="center" vertical="center"/>
    </xf>
    <xf numFmtId="4" fontId="24" fillId="3" borderId="86" xfId="0" applyNumberFormat="1" applyFont="1" applyFill="1" applyBorder="1" applyAlignment="1" applyProtection="1">
      <alignment horizontal="right" vertical="center"/>
    </xf>
    <xf numFmtId="4" fontId="24" fillId="15" borderId="87" xfId="0" applyNumberFormat="1" applyFont="1" applyFill="1" applyBorder="1" applyAlignment="1" applyProtection="1">
      <alignment horizontal="right" vertical="center"/>
    </xf>
    <xf numFmtId="4" fontId="24" fillId="15" borderId="88" xfId="0" applyNumberFormat="1" applyFont="1" applyFill="1" applyBorder="1" applyAlignment="1" applyProtection="1">
      <alignment horizontal="right" vertical="center"/>
    </xf>
    <xf numFmtId="4" fontId="10" fillId="15" borderId="89" xfId="0" applyNumberFormat="1" applyFont="1" applyFill="1" applyBorder="1" applyAlignment="1" applyProtection="1">
      <alignment horizontal="right" vertical="center"/>
    </xf>
    <xf numFmtId="4" fontId="23" fillId="15" borderId="90" xfId="0" applyNumberFormat="1" applyFont="1" applyFill="1" applyBorder="1" applyAlignment="1" applyProtection="1">
      <alignment horizontal="right" vertical="center"/>
    </xf>
    <xf numFmtId="4" fontId="23" fillId="15" borderId="88" xfId="0" applyNumberFormat="1" applyFont="1" applyFill="1" applyBorder="1" applyAlignment="1" applyProtection="1">
      <alignment horizontal="right" vertical="center"/>
    </xf>
    <xf numFmtId="4" fontId="23" fillId="15" borderId="90" xfId="0" applyNumberFormat="1" applyFont="1" applyFill="1" applyBorder="1" applyAlignment="1" applyProtection="1">
      <alignment horizontal="right"/>
    </xf>
    <xf numFmtId="4" fontId="23" fillId="15" borderId="88" xfId="0" applyNumberFormat="1" applyFont="1" applyFill="1" applyBorder="1" applyAlignment="1" applyProtection="1">
      <alignment horizontal="right"/>
    </xf>
    <xf numFmtId="0" fontId="10" fillId="14" borderId="46" xfId="0" applyFont="1" applyFill="1" applyBorder="1" applyProtection="1"/>
    <xf numFmtId="0" fontId="10" fillId="14" borderId="79" xfId="0" applyFont="1" applyFill="1" applyBorder="1" applyAlignment="1" applyProtection="1">
      <alignment horizontal="right" vertical="center"/>
    </xf>
    <xf numFmtId="0" fontId="10" fillId="14" borderId="84" xfId="0" applyFont="1" applyFill="1" applyBorder="1" applyAlignment="1" applyProtection="1">
      <alignment horizontal="right" vertical="center"/>
    </xf>
    <xf numFmtId="4" fontId="11" fillId="0" borderId="98" xfId="0" applyNumberFormat="1" applyFont="1" applyBorder="1" applyAlignment="1" applyProtection="1">
      <alignment horizontal="right" vertical="center"/>
    </xf>
    <xf numFmtId="3" fontId="11" fillId="12" borderId="99" xfId="0" applyNumberFormat="1" applyFont="1" applyFill="1" applyBorder="1" applyAlignment="1" applyProtection="1">
      <alignment horizontal="right" vertical="center"/>
    </xf>
    <xf numFmtId="4" fontId="10" fillId="6" borderId="101" xfId="0" applyNumberFormat="1" applyFont="1" applyFill="1" applyBorder="1" applyAlignment="1" applyProtection="1">
      <alignment horizontal="right" vertical="center"/>
    </xf>
    <xf numFmtId="4" fontId="10" fillId="6" borderId="105" xfId="0" applyNumberFormat="1" applyFont="1" applyFill="1" applyBorder="1" applyAlignment="1" applyProtection="1">
      <alignment horizontal="right" vertical="center"/>
    </xf>
    <xf numFmtId="4" fontId="10" fillId="6" borderId="106" xfId="0" applyNumberFormat="1" applyFont="1" applyFill="1" applyBorder="1" applyAlignment="1" applyProtection="1">
      <alignment horizontal="right" vertical="center"/>
    </xf>
    <xf numFmtId="4" fontId="10" fillId="6" borderId="107" xfId="0" applyNumberFormat="1" applyFont="1" applyFill="1" applyBorder="1" applyAlignment="1" applyProtection="1">
      <alignment horizontal="right" vertical="center"/>
    </xf>
    <xf numFmtId="4" fontId="10" fillId="6" borderId="108" xfId="0" applyNumberFormat="1" applyFont="1" applyFill="1" applyBorder="1" applyAlignment="1" applyProtection="1">
      <alignment horizontal="right" vertical="center"/>
    </xf>
    <xf numFmtId="2" fontId="10" fillId="6" borderId="110" xfId="0" applyNumberFormat="1" applyFont="1" applyFill="1" applyBorder="1" applyAlignment="1" applyProtection="1">
      <alignment horizontal="center" vertical="center"/>
      <protection locked="0"/>
    </xf>
    <xf numFmtId="2" fontId="10" fillId="0" borderId="110" xfId="0" applyNumberFormat="1" applyFont="1" applyFill="1" applyBorder="1" applyAlignment="1" applyProtection="1">
      <alignment horizontal="center" vertical="center"/>
      <protection locked="0"/>
    </xf>
    <xf numFmtId="2" fontId="10" fillId="9" borderId="72" xfId="0" applyNumberFormat="1" applyFont="1" applyFill="1" applyBorder="1" applyAlignment="1" applyProtection="1">
      <alignment horizontal="center" vertical="center"/>
      <protection locked="0"/>
    </xf>
    <xf numFmtId="2" fontId="10" fillId="0" borderId="72" xfId="0" applyNumberFormat="1" applyFont="1" applyFill="1" applyBorder="1" applyAlignment="1" applyProtection="1">
      <alignment horizontal="center" vertical="center"/>
      <protection locked="0"/>
    </xf>
    <xf numFmtId="4" fontId="10" fillId="6" borderId="30" xfId="0" applyNumberFormat="1" applyFont="1" applyFill="1" applyBorder="1" applyAlignment="1" applyProtection="1">
      <alignment horizontal="right" vertical="center"/>
    </xf>
    <xf numFmtId="4" fontId="10" fillId="6" borderId="102" xfId="0" applyNumberFormat="1" applyFont="1" applyFill="1" applyBorder="1" applyAlignment="1" applyProtection="1">
      <alignment horizontal="right" vertical="center"/>
    </xf>
    <xf numFmtId="4" fontId="10" fillId="6" borderId="103" xfId="0" applyNumberFormat="1" applyFont="1" applyFill="1" applyBorder="1" applyAlignment="1" applyProtection="1">
      <alignment horizontal="right" vertical="center"/>
    </xf>
    <xf numFmtId="4" fontId="10" fillId="6" borderId="32" xfId="0" applyNumberFormat="1" applyFont="1" applyFill="1" applyBorder="1" applyAlignment="1" applyProtection="1">
      <alignment horizontal="right" vertical="center"/>
    </xf>
    <xf numFmtId="4" fontId="10" fillId="6" borderId="104" xfId="0" applyNumberFormat="1" applyFont="1" applyFill="1" applyBorder="1" applyAlignment="1" applyProtection="1">
      <alignment horizontal="right" vertical="center"/>
    </xf>
    <xf numFmtId="0" fontId="10" fillId="2" borderId="100" xfId="0" applyFont="1" applyFill="1" applyBorder="1" applyAlignment="1" applyProtection="1">
      <alignment vertical="center"/>
    </xf>
    <xf numFmtId="4" fontId="10" fillId="0" borderId="111" xfId="0" applyNumberFormat="1" applyFont="1" applyFill="1" applyBorder="1" applyAlignment="1" applyProtection="1">
      <alignment horizontal="right" vertical="center"/>
    </xf>
    <xf numFmtId="4" fontId="10" fillId="9" borderId="50" xfId="0" applyNumberFormat="1" applyFont="1" applyFill="1" applyBorder="1" applyAlignment="1" applyProtection="1">
      <alignment horizontal="right" vertical="center"/>
    </xf>
    <xf numFmtId="4" fontId="10" fillId="0" borderId="114" xfId="0" applyNumberFormat="1" applyFont="1" applyFill="1" applyBorder="1" applyAlignment="1" applyProtection="1">
      <alignment horizontal="right" vertical="center"/>
    </xf>
    <xf numFmtId="4" fontId="10" fillId="9" borderId="113" xfId="0" applyNumberFormat="1" applyFont="1" applyFill="1" applyBorder="1" applyAlignment="1" applyProtection="1">
      <alignment horizontal="right" vertical="center"/>
    </xf>
    <xf numFmtId="4" fontId="10" fillId="0" borderId="50" xfId="0" applyNumberFormat="1" applyFont="1" applyFill="1" applyBorder="1" applyAlignment="1" applyProtection="1">
      <alignment horizontal="right" vertical="center"/>
    </xf>
    <xf numFmtId="4" fontId="10" fillId="9" borderId="114" xfId="0" applyNumberFormat="1" applyFont="1" applyFill="1" applyBorder="1" applyAlignment="1" applyProtection="1">
      <alignment horizontal="right" vertical="center"/>
    </xf>
    <xf numFmtId="4" fontId="10" fillId="0" borderId="113" xfId="0" applyNumberFormat="1" applyFont="1" applyFill="1" applyBorder="1" applyAlignment="1" applyProtection="1">
      <alignment horizontal="right" vertical="center"/>
    </xf>
    <xf numFmtId="4" fontId="10" fillId="9" borderId="115" xfId="0" applyNumberFormat="1" applyFont="1" applyFill="1" applyBorder="1" applyAlignment="1" applyProtection="1">
      <alignment horizontal="right" vertical="center"/>
    </xf>
    <xf numFmtId="0" fontId="10" fillId="2" borderId="84" xfId="0" applyFont="1" applyFill="1" applyBorder="1" applyAlignment="1" applyProtection="1">
      <alignment vertical="center"/>
    </xf>
    <xf numFmtId="0" fontId="10" fillId="14" borderId="84" xfId="0" applyFont="1" applyFill="1" applyBorder="1" applyProtection="1"/>
    <xf numFmtId="0" fontId="10" fillId="14" borderId="94" xfId="0" applyFont="1" applyFill="1" applyBorder="1" applyAlignment="1" applyProtection="1">
      <alignment horizontal="right" vertical="center"/>
    </xf>
    <xf numFmtId="3" fontId="10" fillId="14" borderId="84" xfId="0" applyNumberFormat="1" applyFont="1" applyFill="1" applyBorder="1" applyAlignment="1" applyProtection="1">
      <alignment horizontal="center" vertical="center"/>
    </xf>
    <xf numFmtId="2" fontId="10" fillId="14" borderId="84" xfId="0" applyNumberFormat="1" applyFont="1" applyFill="1" applyBorder="1" applyAlignment="1" applyProtection="1">
      <alignment horizontal="center" vertical="center"/>
    </xf>
    <xf numFmtId="0" fontId="11" fillId="0" borderId="0" xfId="0" applyFont="1" applyBorder="1" applyAlignment="1" applyProtection="1">
      <alignment horizontal="center" vertical="center"/>
      <protection locked="0"/>
    </xf>
    <xf numFmtId="3" fontId="11" fillId="0" borderId="56" xfId="0" applyNumberFormat="1" applyFont="1" applyFill="1" applyBorder="1" applyAlignment="1" applyProtection="1">
      <alignment horizontal="right" vertical="center"/>
      <protection locked="0"/>
    </xf>
    <xf numFmtId="3" fontId="11" fillId="12" borderId="57" xfId="0" applyNumberFormat="1" applyFont="1" applyFill="1" applyBorder="1" applyAlignment="1" applyProtection="1">
      <alignment horizontal="right" vertical="center"/>
    </xf>
    <xf numFmtId="166" fontId="15" fillId="0" borderId="0" xfId="0" applyNumberFormat="1" applyFont="1" applyBorder="1" applyAlignment="1" applyProtection="1">
      <alignment horizontal="center" vertical="center"/>
    </xf>
    <xf numFmtId="0" fontId="15" fillId="0" borderId="0" xfId="0" applyFont="1" applyAlignment="1" applyProtection="1">
      <alignment horizontal="center" vertical="center"/>
    </xf>
    <xf numFmtId="2" fontId="10" fillId="0" borderId="19" xfId="0" applyNumberFormat="1" applyFont="1" applyFill="1" applyBorder="1" applyAlignment="1" applyProtection="1">
      <alignment horizontal="center" vertical="center"/>
      <protection locked="0"/>
    </xf>
    <xf numFmtId="2" fontId="9" fillId="0" borderId="7" xfId="0" applyNumberFormat="1" applyFont="1" applyFill="1" applyBorder="1" applyAlignment="1" applyProtection="1">
      <alignment horizontal="center" vertical="center"/>
      <protection locked="0"/>
    </xf>
    <xf numFmtId="2" fontId="10" fillId="0" borderId="18" xfId="0" applyNumberFormat="1" applyFont="1" applyFill="1" applyBorder="1" applyAlignment="1" applyProtection="1">
      <alignment horizontal="center" vertical="center"/>
      <protection locked="0"/>
    </xf>
    <xf numFmtId="2" fontId="10" fillId="0" borderId="7" xfId="0" applyNumberFormat="1" applyFont="1" applyFill="1" applyBorder="1" applyAlignment="1" applyProtection="1">
      <alignment horizontal="center" vertical="center"/>
      <protection locked="0"/>
    </xf>
    <xf numFmtId="2" fontId="10" fillId="0" borderId="109" xfId="0" applyNumberFormat="1" applyFont="1" applyFill="1" applyBorder="1" applyAlignment="1" applyProtection="1">
      <alignment horizontal="center" vertical="center"/>
      <protection locked="0"/>
    </xf>
    <xf numFmtId="2" fontId="10" fillId="0" borderId="70" xfId="0" applyNumberFormat="1" applyFont="1" applyFill="1" applyBorder="1" applyAlignment="1" applyProtection="1">
      <alignment horizontal="center" vertical="center"/>
      <protection locked="0"/>
    </xf>
    <xf numFmtId="2" fontId="10" fillId="0" borderId="81" xfId="0" applyNumberFormat="1" applyFont="1" applyFill="1" applyBorder="1" applyAlignment="1" applyProtection="1">
      <alignment horizontal="center" vertical="center"/>
      <protection locked="0"/>
    </xf>
    <xf numFmtId="3" fontId="12" fillId="7" borderId="116" xfId="0" applyNumberFormat="1" applyFont="1" applyFill="1" applyBorder="1" applyAlignment="1" applyProtection="1">
      <alignment horizontal="center" vertical="center"/>
    </xf>
    <xf numFmtId="3" fontId="12" fillId="7" borderId="117" xfId="0" applyNumberFormat="1" applyFont="1" applyFill="1" applyBorder="1" applyAlignment="1" applyProtection="1">
      <alignment horizontal="center" vertical="center"/>
    </xf>
    <xf numFmtId="3" fontId="12" fillId="4" borderId="3" xfId="0" applyNumberFormat="1" applyFont="1" applyFill="1" applyBorder="1" applyAlignment="1" applyProtection="1">
      <alignment horizontal="center" vertical="center"/>
    </xf>
    <xf numFmtId="4" fontId="10" fillId="6" borderId="118" xfId="0" applyNumberFormat="1" applyFont="1" applyFill="1" applyBorder="1" applyAlignment="1" applyProtection="1">
      <alignment horizontal="right" vertical="center"/>
    </xf>
    <xf numFmtId="4" fontId="10" fillId="6" borderId="119" xfId="0" applyNumberFormat="1" applyFont="1" applyFill="1" applyBorder="1" applyAlignment="1" applyProtection="1">
      <alignment horizontal="right" vertical="center"/>
    </xf>
    <xf numFmtId="4" fontId="10" fillId="6" borderId="120" xfId="0" applyNumberFormat="1" applyFont="1" applyFill="1" applyBorder="1" applyAlignment="1" applyProtection="1">
      <alignment horizontal="right" vertical="center"/>
    </xf>
    <xf numFmtId="4" fontId="10" fillId="6" borderId="121" xfId="0" applyNumberFormat="1" applyFont="1" applyFill="1" applyBorder="1" applyAlignment="1" applyProtection="1">
      <alignment horizontal="right" vertical="center"/>
    </xf>
    <xf numFmtId="4" fontId="10" fillId="6" borderId="122" xfId="0" applyNumberFormat="1" applyFont="1" applyFill="1" applyBorder="1" applyAlignment="1" applyProtection="1">
      <alignment horizontal="right" vertical="center"/>
    </xf>
    <xf numFmtId="0" fontId="10" fillId="14" borderId="52" xfId="0" applyFont="1" applyFill="1" applyBorder="1" applyAlignment="1" applyProtection="1">
      <alignment horizontal="right" vertical="center"/>
    </xf>
    <xf numFmtId="0" fontId="0" fillId="16" borderId="127" xfId="0" applyFill="1" applyBorder="1" applyAlignment="1" applyProtection="1">
      <alignment horizontal="center" vertical="center"/>
    </xf>
    <xf numFmtId="0" fontId="11" fillId="16" borderId="128" xfId="0" applyFont="1" applyFill="1" applyBorder="1" applyAlignment="1" applyProtection="1">
      <alignment horizontal="center" vertical="center"/>
    </xf>
    <xf numFmtId="0" fontId="16" fillId="16" borderId="126" xfId="0" applyFont="1" applyFill="1" applyBorder="1" applyAlignment="1" applyProtection="1">
      <alignment horizontal="center" vertical="center"/>
    </xf>
    <xf numFmtId="0" fontId="16" fillId="16" borderId="124" xfId="0" applyFont="1" applyFill="1" applyBorder="1" applyAlignment="1" applyProtection="1">
      <alignment horizontal="center" vertical="center"/>
    </xf>
    <xf numFmtId="2" fontId="16" fillId="16" borderId="124" xfId="0" applyNumberFormat="1" applyFont="1" applyFill="1" applyBorder="1" applyAlignment="1" applyProtection="1">
      <alignment horizontal="center" vertical="center"/>
    </xf>
    <xf numFmtId="0" fontId="37" fillId="16" borderId="124" xfId="0" applyFont="1" applyFill="1" applyBorder="1" applyAlignment="1" applyProtection="1">
      <alignment horizontal="center" vertical="center"/>
    </xf>
    <xf numFmtId="0" fontId="16" fillId="16" borderId="125" xfId="0" applyFont="1" applyFill="1" applyBorder="1" applyAlignment="1" applyProtection="1">
      <alignment horizontal="center" vertical="center"/>
    </xf>
    <xf numFmtId="0" fontId="16" fillId="0" borderId="0" xfId="0" applyFont="1" applyAlignment="1" applyProtection="1">
      <alignment horizontal="center" vertical="center"/>
    </xf>
    <xf numFmtId="0" fontId="16" fillId="0" borderId="0" xfId="0" applyFont="1" applyProtection="1"/>
    <xf numFmtId="0" fontId="16" fillId="14" borderId="129" xfId="0" applyFont="1" applyFill="1" applyBorder="1" applyProtection="1"/>
    <xf numFmtId="0" fontId="16" fillId="0" borderId="0" xfId="0" applyFont="1" applyFill="1" applyBorder="1" applyAlignment="1" applyProtection="1">
      <alignment horizontal="center" vertical="center"/>
    </xf>
    <xf numFmtId="2" fontId="16" fillId="0" borderId="0" xfId="0" applyNumberFormat="1"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16" fillId="14" borderId="130" xfId="0" applyFont="1" applyFill="1" applyBorder="1" applyProtection="1"/>
    <xf numFmtId="0" fontId="8" fillId="0" borderId="0" xfId="0" applyFont="1" applyProtection="1"/>
    <xf numFmtId="2" fontId="14" fillId="5" borderId="56" xfId="0" applyNumberFormat="1" applyFont="1" applyFill="1" applyBorder="1" applyAlignment="1" applyProtection="1">
      <alignment horizontal="left" vertical="center"/>
    </xf>
    <xf numFmtId="0" fontId="14" fillId="5" borderId="57" xfId="0" applyFont="1" applyFill="1" applyBorder="1" applyAlignment="1" applyProtection="1">
      <alignment horizontal="left" vertical="center"/>
    </xf>
    <xf numFmtId="0" fontId="14" fillId="5" borderId="56" xfId="0" applyFont="1" applyFill="1" applyBorder="1" applyAlignment="1" applyProtection="1">
      <alignment horizontal="left" vertical="center"/>
    </xf>
    <xf numFmtId="2" fontId="14" fillId="5" borderId="57" xfId="0" applyNumberFormat="1" applyFont="1" applyFill="1" applyBorder="1" applyAlignment="1" applyProtection="1">
      <alignment horizontal="left" vertical="center"/>
    </xf>
    <xf numFmtId="0" fontId="7" fillId="0" borderId="0" xfId="0" applyFont="1" applyAlignment="1" applyProtection="1">
      <alignment horizontal="left" vertical="center"/>
    </xf>
    <xf numFmtId="0" fontId="11" fillId="0" borderId="0" xfId="0" applyFont="1" applyAlignment="1" applyProtection="1">
      <alignment horizontal="left" vertical="center"/>
    </xf>
    <xf numFmtId="0" fontId="33" fillId="0" borderId="0" xfId="0" applyFont="1" applyAlignment="1">
      <alignment horizontal="left" vertical="center"/>
    </xf>
    <xf numFmtId="0" fontId="39" fillId="0" borderId="0" xfId="0" applyFont="1" applyBorder="1" applyAlignment="1" applyProtection="1">
      <alignment horizontal="center" vertical="center"/>
    </xf>
    <xf numFmtId="0" fontId="40" fillId="0" borderId="0" xfId="0" applyFont="1" applyAlignment="1" applyProtection="1">
      <alignment horizontal="left" vertical="center"/>
    </xf>
    <xf numFmtId="0" fontId="11" fillId="16" borderId="131" xfId="0" applyFont="1" applyFill="1" applyBorder="1" applyAlignment="1" applyProtection="1">
      <alignment horizontal="center" vertical="center"/>
    </xf>
    <xf numFmtId="2" fontId="12" fillId="5" borderId="55" xfId="0" quotePrefix="1" applyNumberFormat="1" applyFont="1" applyFill="1" applyBorder="1" applyAlignment="1" applyProtection="1">
      <alignment horizontal="center" vertical="center"/>
    </xf>
    <xf numFmtId="2" fontId="12" fillId="5" borderId="132" xfId="0" applyNumberFormat="1" applyFont="1" applyFill="1" applyBorder="1" applyAlignment="1" applyProtection="1">
      <alignment horizontal="center" vertical="center"/>
    </xf>
    <xf numFmtId="2" fontId="12" fillId="5" borderId="55" xfId="0" applyNumberFormat="1" applyFont="1" applyFill="1" applyBorder="1" applyAlignment="1" applyProtection="1">
      <alignment horizontal="center" vertical="center"/>
    </xf>
    <xf numFmtId="0" fontId="12" fillId="2" borderId="134" xfId="0" applyFont="1" applyFill="1" applyBorder="1" applyAlignment="1" applyProtection="1">
      <alignment horizontal="center" vertical="center"/>
    </xf>
    <xf numFmtId="0" fontId="10" fillId="0" borderId="69" xfId="0" applyFont="1" applyBorder="1" applyAlignment="1" applyProtection="1">
      <alignment horizontal="center" vertical="center"/>
    </xf>
    <xf numFmtId="0" fontId="10" fillId="9" borderId="71" xfId="0" applyFont="1" applyFill="1" applyBorder="1" applyAlignment="1" applyProtection="1">
      <alignment horizontal="center" vertical="center"/>
    </xf>
    <xf numFmtId="0" fontId="10" fillId="0" borderId="135" xfId="0" applyFont="1" applyBorder="1" applyAlignment="1" applyProtection="1">
      <alignment horizontal="center" vertical="center"/>
    </xf>
    <xf numFmtId="0" fontId="10" fillId="9" borderId="136" xfId="0" applyFont="1" applyFill="1" applyBorder="1" applyAlignment="1" applyProtection="1">
      <alignment horizontal="center" vertical="center"/>
    </xf>
    <xf numFmtId="0" fontId="10" fillId="14" borderId="49" xfId="0" applyFont="1" applyFill="1" applyBorder="1" applyAlignment="1" applyProtection="1">
      <alignment horizontal="center" vertical="center"/>
    </xf>
    <xf numFmtId="4" fontId="10" fillId="14" borderId="49" xfId="0" applyNumberFormat="1" applyFont="1" applyFill="1" applyBorder="1" applyAlignment="1" applyProtection="1">
      <alignment horizontal="center" vertical="center"/>
    </xf>
    <xf numFmtId="4" fontId="10" fillId="14" borderId="137" xfId="0" applyNumberFormat="1" applyFont="1" applyFill="1" applyBorder="1" applyAlignment="1" applyProtection="1">
      <alignment horizontal="center" vertical="center"/>
    </xf>
    <xf numFmtId="3" fontId="10" fillId="14" borderId="60" xfId="0" applyNumberFormat="1" applyFont="1" applyFill="1" applyBorder="1" applyAlignment="1" applyProtection="1">
      <alignment horizontal="center" vertical="center"/>
    </xf>
    <xf numFmtId="0" fontId="0" fillId="0" borderId="139" xfId="0" applyBorder="1" applyProtection="1"/>
    <xf numFmtId="2" fontId="14" fillId="0" borderId="140" xfId="0" applyNumberFormat="1" applyFont="1" applyBorder="1" applyAlignment="1" applyProtection="1">
      <alignment horizontal="right" vertical="center"/>
    </xf>
    <xf numFmtId="2" fontId="11" fillId="0" borderId="139" xfId="0" applyNumberFormat="1" applyFont="1" applyBorder="1" applyAlignment="1" applyProtection="1">
      <alignment vertical="center"/>
    </xf>
    <xf numFmtId="2" fontId="14" fillId="0" borderId="141" xfId="0" applyNumberFormat="1" applyFont="1" applyBorder="1" applyAlignment="1" applyProtection="1">
      <alignment vertical="center"/>
    </xf>
    <xf numFmtId="2" fontId="6" fillId="0" borderId="80" xfId="0" applyNumberFormat="1" applyFont="1" applyFill="1" applyBorder="1" applyAlignment="1" applyProtection="1">
      <alignment horizontal="center" vertical="center"/>
      <protection locked="0"/>
    </xf>
    <xf numFmtId="2" fontId="12" fillId="14" borderId="84" xfId="0" applyNumberFormat="1" applyFont="1" applyFill="1" applyBorder="1" applyAlignment="1" applyProtection="1">
      <alignment horizontal="right" vertical="center"/>
    </xf>
    <xf numFmtId="3" fontId="10" fillId="14" borderId="52" xfId="0" applyNumberFormat="1" applyFont="1" applyFill="1" applyBorder="1" applyAlignment="1" applyProtection="1">
      <alignment horizontal="center" vertical="center"/>
    </xf>
    <xf numFmtId="0" fontId="12" fillId="2" borderId="144" xfId="0" applyFont="1" applyFill="1" applyBorder="1" applyAlignment="1" applyProtection="1">
      <alignment horizontal="center" vertical="center"/>
    </xf>
    <xf numFmtId="0" fontId="10" fillId="0" borderId="70" xfId="0" applyFont="1" applyBorder="1" applyAlignment="1" applyProtection="1">
      <alignment horizontal="center" vertical="center"/>
    </xf>
    <xf numFmtId="0" fontId="10" fillId="9" borderId="145" xfId="0" applyFont="1" applyFill="1" applyBorder="1" applyAlignment="1" applyProtection="1">
      <alignment horizontal="center" vertical="center"/>
    </xf>
    <xf numFmtId="0" fontId="10" fillId="0" borderId="72" xfId="0" applyFont="1" applyBorder="1" applyAlignment="1" applyProtection="1">
      <alignment horizontal="center" vertical="center"/>
    </xf>
    <xf numFmtId="0" fontId="10" fillId="9" borderId="146" xfId="0" applyFont="1" applyFill="1" applyBorder="1" applyAlignment="1" applyProtection="1">
      <alignment horizontal="center" vertical="center"/>
    </xf>
    <xf numFmtId="2" fontId="10" fillId="0" borderId="147" xfId="0" applyNumberFormat="1" applyFont="1" applyFill="1" applyBorder="1" applyAlignment="1" applyProtection="1">
      <alignment horizontal="center" vertical="center"/>
      <protection locked="0"/>
    </xf>
    <xf numFmtId="2" fontId="10" fillId="6" borderId="148" xfId="0" applyNumberFormat="1" applyFont="1" applyFill="1" applyBorder="1" applyAlignment="1" applyProtection="1">
      <alignment horizontal="center" vertical="center"/>
      <protection locked="0"/>
    </xf>
    <xf numFmtId="2" fontId="10" fillId="0" borderId="148" xfId="0" applyNumberFormat="1" applyFont="1" applyFill="1" applyBorder="1" applyAlignment="1" applyProtection="1">
      <alignment horizontal="center" vertical="center"/>
      <protection locked="0"/>
    </xf>
    <xf numFmtId="2" fontId="10" fillId="6" borderId="149" xfId="0" applyNumberFormat="1" applyFont="1" applyFill="1" applyBorder="1" applyAlignment="1" applyProtection="1">
      <alignment horizontal="center" vertical="center"/>
      <protection locked="0"/>
    </xf>
    <xf numFmtId="2" fontId="10" fillId="14" borderId="100" xfId="0" applyNumberFormat="1" applyFont="1" applyFill="1" applyBorder="1" applyAlignment="1" applyProtection="1">
      <alignment horizontal="center" vertical="center"/>
    </xf>
    <xf numFmtId="0" fontId="10" fillId="14" borderId="100" xfId="0" applyFont="1" applyFill="1" applyBorder="1" applyProtection="1"/>
    <xf numFmtId="3" fontId="12" fillId="7" borderId="150" xfId="0" applyNumberFormat="1" applyFont="1" applyFill="1" applyBorder="1" applyAlignment="1" applyProtection="1">
      <alignment horizontal="center" vertical="center"/>
    </xf>
    <xf numFmtId="3" fontId="10" fillId="14" borderId="100" xfId="0" applyNumberFormat="1" applyFont="1" applyFill="1" applyBorder="1" applyAlignment="1" applyProtection="1">
      <alignment horizontal="center" vertical="center"/>
    </xf>
    <xf numFmtId="0" fontId="10" fillId="14" borderId="143" xfId="0" applyFont="1" applyFill="1" applyBorder="1" applyAlignment="1" applyProtection="1">
      <alignment horizontal="right" vertical="center"/>
    </xf>
    <xf numFmtId="3" fontId="12" fillId="7" borderId="151" xfId="0" applyNumberFormat="1" applyFont="1" applyFill="1" applyBorder="1" applyAlignment="1" applyProtection="1">
      <alignment horizontal="center" vertical="center"/>
    </xf>
    <xf numFmtId="4" fontId="10" fillId="13" borderId="100" xfId="0" applyNumberFormat="1" applyFont="1" applyFill="1" applyBorder="1" applyAlignment="1" applyProtection="1">
      <alignment horizontal="right" vertical="center"/>
    </xf>
    <xf numFmtId="4" fontId="23" fillId="3" borderId="152" xfId="0" applyNumberFormat="1" applyFont="1" applyFill="1" applyBorder="1" applyAlignment="1" applyProtection="1">
      <alignment horizontal="right" vertical="center"/>
    </xf>
    <xf numFmtId="4" fontId="23" fillId="3" borderId="153" xfId="0" applyNumberFormat="1" applyFont="1" applyFill="1" applyBorder="1" applyAlignment="1" applyProtection="1">
      <alignment horizontal="right"/>
    </xf>
    <xf numFmtId="3" fontId="12" fillId="4" borderId="144" xfId="0" applyNumberFormat="1" applyFont="1" applyFill="1" applyBorder="1" applyAlignment="1" applyProtection="1">
      <alignment horizontal="center" vertical="center"/>
    </xf>
    <xf numFmtId="4" fontId="23" fillId="3" borderId="155" xfId="0" applyNumberFormat="1" applyFont="1" applyFill="1" applyBorder="1" applyAlignment="1" applyProtection="1">
      <alignment horizontal="right" vertical="center"/>
    </xf>
    <xf numFmtId="4" fontId="23" fillId="3" borderId="42" xfId="0" applyNumberFormat="1" applyFont="1" applyFill="1" applyBorder="1" applyAlignment="1" applyProtection="1">
      <alignment horizontal="right" vertical="center"/>
    </xf>
    <xf numFmtId="4" fontId="23" fillId="15" borderId="156" xfId="0" applyNumberFormat="1" applyFont="1" applyFill="1" applyBorder="1" applyAlignment="1" applyProtection="1">
      <alignment horizontal="right"/>
    </xf>
    <xf numFmtId="4" fontId="23" fillId="15" borderId="157" xfId="0" applyNumberFormat="1" applyFont="1" applyFill="1" applyBorder="1" applyAlignment="1" applyProtection="1">
      <alignment horizontal="right"/>
    </xf>
    <xf numFmtId="2" fontId="11" fillId="9" borderId="53" xfId="0" applyNumberFormat="1" applyFont="1" applyFill="1" applyBorder="1" applyAlignment="1" applyProtection="1">
      <alignment horizontal="right" vertical="center"/>
    </xf>
    <xf numFmtId="0" fontId="35" fillId="9" borderId="158" xfId="0" applyFont="1" applyFill="1" applyBorder="1" applyAlignment="1" applyProtection="1"/>
    <xf numFmtId="0" fontId="35" fillId="9" borderId="158" xfId="0" applyFont="1" applyFill="1" applyBorder="1" applyProtection="1"/>
    <xf numFmtId="4" fontId="11" fillId="9" borderId="54" xfId="0" applyNumberFormat="1" applyFont="1" applyFill="1" applyBorder="1" applyAlignment="1" applyProtection="1">
      <alignment horizontal="right" vertical="center"/>
      <protection locked="0"/>
    </xf>
    <xf numFmtId="2" fontId="11" fillId="9" borderId="132" xfId="0" applyNumberFormat="1" applyFont="1" applyFill="1" applyBorder="1" applyAlignment="1" applyProtection="1">
      <alignment horizontal="right" vertical="center"/>
    </xf>
    <xf numFmtId="2" fontId="11" fillId="9" borderId="59" xfId="0" applyNumberFormat="1" applyFont="1" applyFill="1" applyBorder="1" applyAlignment="1" applyProtection="1"/>
    <xf numFmtId="2" fontId="11" fillId="9" borderId="59" xfId="0" applyNumberFormat="1" applyFont="1" applyFill="1" applyBorder="1" applyAlignment="1" applyProtection="1">
      <alignment horizontal="center" vertical="center"/>
    </xf>
    <xf numFmtId="4" fontId="11" fillId="9" borderId="57" xfId="0" applyNumberFormat="1" applyFont="1" applyFill="1" applyBorder="1" applyAlignment="1" applyProtection="1">
      <alignment horizontal="right" vertical="center"/>
      <protection locked="0"/>
    </xf>
    <xf numFmtId="3" fontId="12" fillId="7" borderId="154" xfId="0" applyNumberFormat="1" applyFont="1" applyFill="1" applyBorder="1" applyAlignment="1" applyProtection="1">
      <alignment horizontal="center" vertical="center"/>
    </xf>
    <xf numFmtId="164" fontId="23" fillId="10" borderId="117" xfId="0" applyNumberFormat="1" applyFont="1" applyFill="1" applyBorder="1" applyAlignment="1" applyProtection="1">
      <alignment horizontal="center" vertical="center"/>
    </xf>
    <xf numFmtId="164" fontId="23" fillId="10" borderId="154" xfId="0" applyNumberFormat="1" applyFont="1" applyFill="1" applyBorder="1" applyAlignment="1" applyProtection="1">
      <alignment horizontal="center" vertical="center"/>
    </xf>
    <xf numFmtId="164" fontId="23" fillId="10" borderId="3" xfId="0" applyNumberFormat="1" applyFont="1" applyFill="1" applyBorder="1" applyAlignment="1" applyProtection="1">
      <alignment horizontal="center" vertical="center"/>
    </xf>
    <xf numFmtId="164" fontId="23" fillId="10" borderId="159" xfId="0" applyNumberFormat="1" applyFont="1" applyFill="1" applyBorder="1" applyAlignment="1" applyProtection="1">
      <alignment horizontal="center" vertical="center"/>
    </xf>
    <xf numFmtId="164" fontId="23" fillId="10" borderId="144" xfId="0" applyNumberFormat="1" applyFont="1" applyFill="1" applyBorder="1" applyAlignment="1" applyProtection="1">
      <alignment horizontal="center" vertical="center"/>
    </xf>
    <xf numFmtId="164" fontId="23" fillId="10" borderId="142" xfId="0" applyNumberFormat="1" applyFont="1" applyFill="1" applyBorder="1" applyAlignment="1" applyProtection="1">
      <alignment horizontal="center" vertical="center"/>
    </xf>
    <xf numFmtId="2" fontId="41" fillId="0" borderId="117" xfId="0" applyNumberFormat="1" applyFont="1" applyFill="1" applyBorder="1" applyAlignment="1" applyProtection="1">
      <alignment horizontal="center" vertical="center"/>
      <protection locked="0"/>
    </xf>
    <xf numFmtId="2" fontId="41" fillId="0" borderId="154" xfId="0" applyNumberFormat="1" applyFont="1" applyFill="1" applyBorder="1" applyAlignment="1" applyProtection="1">
      <alignment horizontal="center" vertical="center"/>
      <protection locked="0"/>
    </xf>
    <xf numFmtId="2" fontId="41" fillId="0" borderId="3" xfId="0" applyNumberFormat="1" applyFont="1" applyFill="1" applyBorder="1" applyAlignment="1" applyProtection="1">
      <alignment horizontal="center" vertical="center"/>
      <protection locked="0"/>
    </xf>
    <xf numFmtId="2" fontId="41" fillId="0" borderId="159" xfId="0" applyNumberFormat="1" applyFont="1" applyFill="1" applyBorder="1" applyAlignment="1" applyProtection="1">
      <alignment horizontal="center" vertical="center"/>
      <protection locked="0"/>
    </xf>
    <xf numFmtId="2" fontId="41" fillId="0" borderId="144" xfId="0" applyNumberFormat="1" applyFont="1" applyFill="1" applyBorder="1" applyAlignment="1" applyProtection="1">
      <alignment horizontal="center" vertical="center"/>
      <protection locked="0"/>
    </xf>
    <xf numFmtId="2" fontId="41" fillId="0" borderId="142" xfId="0" applyNumberFormat="1" applyFont="1" applyFill="1" applyBorder="1" applyAlignment="1" applyProtection="1">
      <alignment horizontal="center" vertical="center"/>
      <protection locked="0"/>
    </xf>
    <xf numFmtId="2" fontId="41" fillId="0" borderId="118" xfId="0" applyNumberFormat="1" applyFont="1" applyFill="1" applyBorder="1" applyAlignment="1" applyProtection="1">
      <alignment horizontal="center" vertical="center"/>
      <protection locked="0"/>
    </xf>
    <xf numFmtId="2" fontId="41" fillId="0" borderId="162" xfId="0" applyNumberFormat="1" applyFont="1" applyFill="1" applyBorder="1" applyAlignment="1" applyProtection="1">
      <alignment horizontal="center" vertical="center"/>
      <protection locked="0"/>
    </xf>
    <xf numFmtId="2" fontId="41" fillId="0" borderId="28" xfId="0" applyNumberFormat="1" applyFont="1" applyFill="1" applyBorder="1" applyAlignment="1" applyProtection="1">
      <alignment horizontal="center" vertical="center"/>
      <protection locked="0"/>
    </xf>
    <xf numFmtId="2" fontId="41" fillId="0" borderId="161" xfId="0" applyNumberFormat="1" applyFont="1" applyFill="1" applyBorder="1" applyAlignment="1" applyProtection="1">
      <alignment horizontal="center" vertical="center"/>
      <protection locked="0"/>
    </xf>
    <xf numFmtId="2" fontId="41" fillId="0" borderId="111" xfId="0" applyNumberFormat="1" applyFont="1" applyFill="1" applyBorder="1" applyAlignment="1" applyProtection="1">
      <alignment horizontal="center" vertical="center"/>
      <protection locked="0"/>
    </xf>
    <xf numFmtId="2" fontId="41" fillId="0" borderId="165" xfId="0" applyNumberFormat="1" applyFont="1" applyFill="1" applyBorder="1" applyAlignment="1" applyProtection="1">
      <alignment horizontal="center" vertical="center"/>
      <protection locked="0"/>
    </xf>
    <xf numFmtId="4" fontId="43" fillId="11" borderId="160" xfId="0" applyNumberFormat="1" applyFont="1" applyFill="1" applyBorder="1" applyAlignment="1" applyProtection="1">
      <alignment horizontal="center" vertical="center"/>
    </xf>
    <xf numFmtId="4" fontId="43" fillId="11" borderId="164" xfId="0" applyNumberFormat="1" applyFont="1" applyFill="1" applyBorder="1" applyAlignment="1" applyProtection="1">
      <alignment horizontal="center" vertical="center"/>
    </xf>
    <xf numFmtId="4" fontId="43" fillId="11" borderId="29" xfId="0" applyNumberFormat="1" applyFont="1" applyFill="1" applyBorder="1" applyAlignment="1" applyProtection="1">
      <alignment horizontal="center" vertical="center"/>
    </xf>
    <xf numFmtId="4" fontId="43" fillId="11" borderId="163" xfId="0" applyNumberFormat="1" applyFont="1" applyFill="1" applyBorder="1" applyAlignment="1" applyProtection="1">
      <alignment horizontal="center" vertical="center"/>
    </xf>
    <xf numFmtId="4" fontId="43" fillId="11" borderId="112" xfId="0" applyNumberFormat="1" applyFont="1" applyFill="1" applyBorder="1" applyAlignment="1" applyProtection="1">
      <alignment horizontal="center" vertical="center"/>
    </xf>
    <xf numFmtId="4" fontId="43" fillId="11" borderId="166" xfId="0" applyNumberFormat="1" applyFont="1" applyFill="1" applyBorder="1" applyAlignment="1" applyProtection="1">
      <alignment horizontal="center" vertical="center"/>
    </xf>
    <xf numFmtId="0" fontId="5" fillId="0" borderId="0" xfId="0" applyFont="1" applyAlignment="1" applyProtection="1">
      <alignment horizontal="center" vertical="center"/>
    </xf>
    <xf numFmtId="0" fontId="21" fillId="8" borderId="0" xfId="0" applyFont="1" applyFill="1" applyBorder="1" applyAlignment="1" applyProtection="1">
      <alignment vertical="center" wrapText="1"/>
    </xf>
    <xf numFmtId="0" fontId="7" fillId="0" borderId="0" xfId="0" applyFont="1" applyBorder="1" applyAlignment="1" applyProtection="1">
      <alignment horizontal="left" vertical="center"/>
    </xf>
    <xf numFmtId="0" fontId="0" fillId="0" borderId="0" xfId="0" applyBorder="1" applyProtection="1"/>
    <xf numFmtId="0" fontId="10" fillId="8" borderId="0" xfId="0" applyFont="1" applyFill="1" applyBorder="1" applyAlignment="1" applyProtection="1">
      <alignment vertical="center" wrapText="1"/>
    </xf>
    <xf numFmtId="0" fontId="12" fillId="0" borderId="0" xfId="0" applyFont="1" applyFill="1" applyBorder="1" applyAlignment="1" applyProtection="1">
      <alignment horizontal="left" vertical="center" wrapText="1"/>
    </xf>
    <xf numFmtId="0" fontId="12" fillId="0" borderId="0"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7" fillId="0" borderId="0" xfId="0" applyFont="1" applyFill="1" applyBorder="1" applyAlignment="1" applyProtection="1">
      <alignment horizontal="left" vertical="center" wrapText="1"/>
    </xf>
    <xf numFmtId="2" fontId="10" fillId="0" borderId="0" xfId="0" applyNumberFormat="1" applyFont="1" applyFill="1" applyBorder="1" applyAlignment="1" applyProtection="1">
      <alignment vertical="center" wrapText="1"/>
    </xf>
    <xf numFmtId="0" fontId="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0" fillId="0" borderId="0" xfId="0" applyFill="1" applyBorder="1" applyProtection="1"/>
    <xf numFmtId="0" fontId="10" fillId="0" borderId="0" xfId="0" applyFont="1" applyFill="1" applyBorder="1" applyAlignment="1" applyProtection="1">
      <alignment vertical="center" wrapText="1"/>
    </xf>
    <xf numFmtId="165" fontId="12" fillId="2" borderId="3" xfId="0" applyNumberFormat="1" applyFont="1" applyFill="1" applyBorder="1" applyAlignment="1" applyProtection="1">
      <alignment horizontal="center" vertical="center"/>
      <protection locked="0"/>
    </xf>
    <xf numFmtId="4" fontId="10" fillId="13" borderId="144" xfId="0" applyNumberFormat="1" applyFont="1" applyFill="1" applyBorder="1" applyAlignment="1" applyProtection="1">
      <alignment horizontal="right" vertical="center"/>
    </xf>
    <xf numFmtId="4" fontId="10" fillId="3" borderId="167" xfId="0" applyNumberFormat="1" applyFont="1" applyFill="1" applyBorder="1" applyAlignment="1" applyProtection="1">
      <alignment horizontal="right" vertical="center"/>
    </xf>
    <xf numFmtId="4" fontId="10" fillId="15" borderId="168" xfId="0" applyNumberFormat="1" applyFont="1" applyFill="1" applyBorder="1" applyAlignment="1" applyProtection="1">
      <alignment horizontal="right" vertical="center"/>
    </xf>
    <xf numFmtId="0" fontId="44" fillId="0" borderId="20" xfId="1" applyFont="1" applyFill="1" applyBorder="1" applyAlignment="1" applyProtection="1">
      <alignment horizontal="left" vertical="center"/>
      <protection locked="0"/>
    </xf>
    <xf numFmtId="0" fontId="11" fillId="0" borderId="21" xfId="0" applyFont="1" applyBorder="1" applyAlignment="1" applyProtection="1">
      <alignment horizontal="center" vertical="center"/>
      <protection locked="0"/>
    </xf>
    <xf numFmtId="4" fontId="23" fillId="3" borderId="86" xfId="0" applyNumberFormat="1" applyFont="1" applyFill="1" applyBorder="1" applyAlignment="1" applyProtection="1">
      <alignment horizontal="right" vertical="center"/>
    </xf>
    <xf numFmtId="4" fontId="23" fillId="15" borderId="87" xfId="0" applyNumberFormat="1" applyFont="1" applyFill="1" applyBorder="1" applyAlignment="1" applyProtection="1">
      <alignment horizontal="right" vertical="center"/>
    </xf>
    <xf numFmtId="0" fontId="45" fillId="0" borderId="0" xfId="0" quotePrefix="1" applyNumberFormat="1" applyFont="1" applyAlignment="1" applyProtection="1">
      <alignment horizontal="right" vertical="center"/>
    </xf>
    <xf numFmtId="0" fontId="46" fillId="0" borderId="0" xfId="0" applyFont="1"/>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xf>
    <xf numFmtId="0" fontId="7" fillId="0" borderId="0" xfId="0" applyFont="1" applyFill="1" applyBorder="1" applyAlignment="1" applyProtection="1">
      <alignment horizontal="left" vertical="center"/>
    </xf>
    <xf numFmtId="0" fontId="16" fillId="0" borderId="65" xfId="0" applyFont="1" applyBorder="1" applyAlignment="1" applyProtection="1">
      <alignment horizontal="center" vertical="center"/>
    </xf>
    <xf numFmtId="0" fontId="10" fillId="14" borderId="137" xfId="0" applyFont="1" applyFill="1" applyBorder="1" applyAlignment="1" applyProtection="1">
      <alignment horizontal="center" vertical="center"/>
    </xf>
    <xf numFmtId="4" fontId="42" fillId="14" borderId="172" xfId="0" applyNumberFormat="1" applyFont="1" applyFill="1" applyBorder="1" applyAlignment="1" applyProtection="1">
      <alignment horizontal="center" vertical="center"/>
    </xf>
    <xf numFmtId="0" fontId="11" fillId="14" borderId="2" xfId="0" applyFont="1" applyFill="1" applyBorder="1" applyAlignment="1" applyProtection="1">
      <alignment horizontal="left" vertical="center"/>
    </xf>
    <xf numFmtId="2" fontId="10" fillId="9" borderId="16" xfId="0" applyNumberFormat="1" applyFont="1" applyFill="1" applyBorder="1" applyAlignment="1" applyProtection="1">
      <alignment horizontal="center" vertical="center"/>
      <protection locked="0"/>
    </xf>
    <xf numFmtId="164" fontId="10" fillId="6" borderId="174" xfId="0" applyNumberFormat="1" applyFont="1" applyFill="1" applyBorder="1" applyAlignment="1" applyProtection="1">
      <alignment horizontal="center" vertical="center"/>
      <protection locked="0"/>
    </xf>
    <xf numFmtId="164" fontId="10" fillId="6" borderId="175" xfId="0" applyNumberFormat="1" applyFont="1" applyFill="1" applyBorder="1" applyAlignment="1" applyProtection="1">
      <alignment horizontal="center" vertical="center"/>
      <protection locked="0"/>
    </xf>
    <xf numFmtId="2" fontId="10" fillId="6" borderId="174" xfId="0" applyNumberFormat="1" applyFont="1" applyFill="1" applyBorder="1" applyAlignment="1" applyProtection="1">
      <alignment horizontal="center" vertical="center"/>
      <protection locked="0"/>
    </xf>
    <xf numFmtId="2" fontId="10" fillId="6" borderId="175" xfId="0" applyNumberFormat="1" applyFont="1" applyFill="1" applyBorder="1" applyAlignment="1" applyProtection="1">
      <alignment horizontal="center" vertical="center"/>
      <protection locked="0"/>
    </xf>
    <xf numFmtId="2" fontId="9" fillId="9" borderId="16" xfId="0" applyNumberFormat="1" applyFont="1" applyFill="1" applyBorder="1" applyAlignment="1" applyProtection="1">
      <alignment horizontal="center" vertical="center"/>
      <protection locked="0"/>
    </xf>
    <xf numFmtId="2" fontId="10" fillId="6" borderId="33" xfId="0" applyNumberFormat="1" applyFont="1" applyFill="1" applyBorder="1" applyAlignment="1" applyProtection="1">
      <alignment horizontal="center" vertical="center"/>
      <protection locked="0"/>
    </xf>
    <xf numFmtId="2" fontId="10" fillId="9" borderId="51" xfId="0" applyNumberFormat="1" applyFont="1" applyFill="1" applyBorder="1" applyAlignment="1" applyProtection="1">
      <alignment horizontal="center" vertical="center"/>
      <protection locked="0"/>
    </xf>
    <xf numFmtId="3" fontId="12" fillId="4" borderId="67" xfId="0" applyNumberFormat="1" applyFont="1" applyFill="1" applyBorder="1" applyAlignment="1" applyProtection="1">
      <alignment horizontal="center" vertical="center"/>
    </xf>
    <xf numFmtId="3" fontId="12" fillId="7" borderId="176" xfId="0" applyNumberFormat="1" applyFont="1" applyFill="1" applyBorder="1" applyAlignment="1" applyProtection="1">
      <alignment horizontal="center" vertical="center"/>
    </xf>
    <xf numFmtId="3" fontId="12" fillId="7" borderId="177" xfId="0" applyNumberFormat="1" applyFont="1" applyFill="1" applyBorder="1" applyAlignment="1" applyProtection="1">
      <alignment horizontal="center" vertical="center"/>
    </xf>
    <xf numFmtId="3" fontId="12" fillId="4" borderId="173" xfId="0" applyNumberFormat="1" applyFont="1" applyFill="1" applyBorder="1" applyAlignment="1" applyProtection="1">
      <alignment horizontal="center" vertical="center"/>
    </xf>
    <xf numFmtId="3" fontId="12" fillId="4" borderId="13" xfId="0" applyNumberFormat="1" applyFont="1" applyFill="1" applyBorder="1" applyAlignment="1" applyProtection="1">
      <alignment horizontal="center" vertical="center"/>
    </xf>
    <xf numFmtId="3" fontId="12" fillId="7" borderId="179" xfId="0" applyNumberFormat="1" applyFont="1" applyFill="1" applyBorder="1" applyAlignment="1" applyProtection="1">
      <alignment horizontal="center" vertical="center"/>
    </xf>
    <xf numFmtId="3" fontId="12" fillId="7" borderId="38" xfId="0" applyNumberFormat="1" applyFont="1" applyFill="1" applyBorder="1" applyAlignment="1" applyProtection="1">
      <alignment horizontal="center" vertical="center"/>
    </xf>
    <xf numFmtId="3" fontId="12" fillId="4" borderId="48" xfId="0" applyNumberFormat="1" applyFont="1" applyFill="1" applyBorder="1" applyAlignment="1" applyProtection="1">
      <alignment horizontal="center" vertical="center"/>
    </xf>
    <xf numFmtId="2" fontId="10" fillId="6" borderId="180" xfId="0" applyNumberFormat="1" applyFont="1" applyFill="1" applyBorder="1" applyAlignment="1" applyProtection="1">
      <alignment horizontal="center" vertical="center"/>
      <protection locked="0"/>
    </xf>
    <xf numFmtId="2" fontId="10" fillId="6" borderId="181" xfId="0" applyNumberFormat="1" applyFont="1" applyFill="1" applyBorder="1" applyAlignment="1" applyProtection="1">
      <alignment horizontal="center" vertical="center"/>
      <protection locked="0"/>
    </xf>
    <xf numFmtId="2" fontId="10" fillId="9" borderId="182" xfId="0" applyNumberFormat="1" applyFont="1" applyFill="1" applyBorder="1" applyAlignment="1" applyProtection="1">
      <alignment horizontal="center" vertical="center"/>
      <protection locked="0"/>
    </xf>
    <xf numFmtId="164" fontId="10" fillId="6" borderId="183" xfId="0" applyNumberFormat="1" applyFont="1" applyFill="1" applyBorder="1" applyAlignment="1" applyProtection="1">
      <alignment horizontal="center" vertical="center"/>
      <protection locked="0"/>
    </xf>
    <xf numFmtId="164" fontId="10" fillId="6" borderId="181" xfId="0" applyNumberFormat="1" applyFont="1" applyFill="1" applyBorder="1" applyAlignment="1" applyProtection="1">
      <alignment horizontal="center" vertical="center"/>
      <protection locked="0"/>
    </xf>
    <xf numFmtId="2" fontId="10" fillId="6" borderId="183" xfId="0" applyNumberFormat="1" applyFont="1" applyFill="1" applyBorder="1" applyAlignment="1" applyProtection="1">
      <alignment horizontal="center" vertical="center"/>
      <protection locked="0"/>
    </xf>
    <xf numFmtId="2" fontId="9" fillId="9" borderId="182" xfId="0" applyNumberFormat="1" applyFont="1" applyFill="1" applyBorder="1" applyAlignment="1" applyProtection="1">
      <alignment horizontal="center" vertical="center"/>
      <protection locked="0"/>
    </xf>
    <xf numFmtId="2" fontId="10" fillId="6" borderId="184" xfId="0" applyNumberFormat="1" applyFont="1" applyFill="1" applyBorder="1" applyAlignment="1" applyProtection="1">
      <alignment horizontal="center" vertical="center"/>
      <protection locked="0"/>
    </xf>
    <xf numFmtId="2" fontId="10" fillId="9" borderId="185" xfId="0" applyNumberFormat="1" applyFont="1" applyFill="1" applyBorder="1" applyAlignment="1" applyProtection="1">
      <alignment horizontal="center" vertical="center"/>
      <protection locked="0"/>
    </xf>
    <xf numFmtId="2" fontId="10" fillId="6" borderId="178" xfId="0" applyNumberFormat="1" applyFont="1" applyFill="1" applyBorder="1" applyAlignment="1" applyProtection="1">
      <alignment horizontal="center" vertical="center"/>
      <protection locked="0"/>
    </xf>
    <xf numFmtId="2" fontId="11" fillId="9" borderId="189" xfId="0" applyNumberFormat="1" applyFont="1" applyFill="1" applyBorder="1" applyAlignment="1" applyProtection="1">
      <alignment horizontal="right" vertical="center"/>
    </xf>
    <xf numFmtId="2" fontId="11" fillId="0" borderId="190" xfId="0" applyNumberFormat="1" applyFont="1" applyBorder="1" applyAlignment="1" applyProtection="1">
      <alignment horizontal="right" vertical="center"/>
    </xf>
    <xf numFmtId="2" fontId="11" fillId="9" borderId="170" xfId="0" applyNumberFormat="1" applyFont="1" applyFill="1" applyBorder="1" applyAlignment="1" applyProtection="1">
      <alignment horizontal="right" vertical="center"/>
    </xf>
    <xf numFmtId="4" fontId="11" fillId="0" borderId="191" xfId="0" applyNumberFormat="1" applyFont="1" applyBorder="1" applyAlignment="1" applyProtection="1">
      <alignment horizontal="right" vertical="center"/>
    </xf>
    <xf numFmtId="0" fontId="11" fillId="10" borderId="190" xfId="0" applyFont="1" applyFill="1" applyBorder="1" applyAlignment="1" applyProtection="1">
      <alignment horizontal="right" vertical="center"/>
    </xf>
    <xf numFmtId="9" fontId="16" fillId="0" borderId="78" xfId="2" applyFont="1" applyBorder="1" applyAlignment="1" applyProtection="1">
      <alignment horizontal="center" vertical="center"/>
    </xf>
    <xf numFmtId="4" fontId="11" fillId="9" borderId="192" xfId="0" applyNumberFormat="1" applyFont="1" applyFill="1" applyBorder="1" applyAlignment="1" applyProtection="1">
      <alignment horizontal="right" vertical="center"/>
      <protection locked="0"/>
    </xf>
    <xf numFmtId="4" fontId="11" fillId="0" borderId="145" xfId="0" applyNumberFormat="1" applyFont="1" applyFill="1" applyBorder="1" applyAlignment="1" applyProtection="1">
      <alignment horizontal="right" vertical="center"/>
      <protection locked="0"/>
    </xf>
    <xf numFmtId="4" fontId="11" fillId="9" borderId="193" xfId="0" applyNumberFormat="1" applyFont="1" applyFill="1" applyBorder="1" applyAlignment="1" applyProtection="1">
      <alignment horizontal="right" vertical="center"/>
      <protection locked="0"/>
    </xf>
    <xf numFmtId="3" fontId="11" fillId="12" borderId="194" xfId="0" applyNumberFormat="1" applyFont="1" applyFill="1" applyBorder="1" applyAlignment="1" applyProtection="1">
      <alignment horizontal="right" vertical="center"/>
    </xf>
    <xf numFmtId="3" fontId="11" fillId="10" borderId="145" xfId="0" applyNumberFormat="1" applyFont="1" applyFill="1" applyBorder="1" applyAlignment="1" applyProtection="1">
      <alignment horizontal="right" vertical="center"/>
    </xf>
    <xf numFmtId="0" fontId="11" fillId="12" borderId="193" xfId="0" applyFont="1" applyFill="1" applyBorder="1" applyAlignment="1" applyProtection="1">
      <alignment horizontal="right" vertical="center"/>
    </xf>
    <xf numFmtId="0" fontId="45" fillId="0" borderId="0" xfId="0" applyFont="1" applyAlignment="1" applyProtection="1">
      <alignment horizontal="right" vertical="top"/>
    </xf>
    <xf numFmtId="0" fontId="0" fillId="10" borderId="123" xfId="0" applyFill="1" applyBorder="1" applyProtection="1"/>
    <xf numFmtId="2" fontId="14" fillId="10" borderId="123" xfId="0" applyNumberFormat="1" applyFont="1" applyFill="1" applyBorder="1" applyAlignment="1" applyProtection="1">
      <alignment horizontal="right" vertical="center"/>
    </xf>
    <xf numFmtId="2" fontId="11" fillId="10" borderId="187" xfId="0" applyNumberFormat="1" applyFont="1" applyFill="1" applyBorder="1" applyAlignment="1" applyProtection="1">
      <alignment vertical="center"/>
    </xf>
    <xf numFmtId="2" fontId="11" fillId="10" borderId="0" xfId="0" applyNumberFormat="1" applyFont="1" applyFill="1" applyBorder="1" applyAlignment="1" applyProtection="1">
      <alignment vertical="center"/>
    </xf>
    <xf numFmtId="2" fontId="11" fillId="10" borderId="0" xfId="0" applyNumberFormat="1" applyFont="1" applyFill="1" applyBorder="1" applyAlignment="1" applyProtection="1">
      <alignment horizontal="right" vertical="center"/>
    </xf>
    <xf numFmtId="0" fontId="35" fillId="10" borderId="186" xfId="0" applyFont="1" applyFill="1" applyBorder="1" applyAlignment="1" applyProtection="1"/>
    <xf numFmtId="2" fontId="10" fillId="10" borderId="0" xfId="0" applyNumberFormat="1" applyFont="1" applyFill="1" applyBorder="1" applyProtection="1"/>
    <xf numFmtId="2" fontId="11" fillId="10" borderId="186" xfId="0" applyNumberFormat="1" applyFont="1" applyFill="1" applyBorder="1" applyAlignment="1" applyProtection="1"/>
    <xf numFmtId="0" fontId="10" fillId="10" borderId="0" xfId="0" applyFont="1" applyFill="1" applyBorder="1" applyProtection="1"/>
    <xf numFmtId="4" fontId="11" fillId="10" borderId="0" xfId="0" applyNumberFormat="1" applyFont="1" applyFill="1" applyBorder="1" applyAlignment="1" applyProtection="1">
      <alignment horizontal="right" vertical="center"/>
    </xf>
    <xf numFmtId="0" fontId="11" fillId="10" borderId="186" xfId="0" applyFont="1" applyFill="1" applyBorder="1" applyAlignment="1" applyProtection="1"/>
    <xf numFmtId="2" fontId="10" fillId="10" borderId="0" xfId="0" applyNumberFormat="1" applyFont="1" applyFill="1" applyBorder="1" applyAlignment="1" applyProtection="1">
      <alignment horizontal="center" vertical="center"/>
    </xf>
    <xf numFmtId="0" fontId="11" fillId="10" borderId="0" xfId="0" applyFont="1" applyFill="1" applyBorder="1" applyAlignment="1" applyProtection="1">
      <alignment horizontal="right" vertical="center"/>
    </xf>
    <xf numFmtId="0" fontId="36" fillId="10" borderId="186" xfId="0" applyFont="1" applyFill="1" applyBorder="1" applyAlignment="1" applyProtection="1">
      <alignment vertical="center"/>
    </xf>
    <xf numFmtId="0" fontId="10" fillId="10" borderId="195" xfId="0" applyFont="1" applyFill="1" applyBorder="1" applyAlignment="1" applyProtection="1">
      <alignment horizontal="center" vertical="center"/>
    </xf>
    <xf numFmtId="0" fontId="16" fillId="10" borderId="195" xfId="0" applyFont="1" applyFill="1" applyBorder="1" applyAlignment="1" applyProtection="1">
      <alignment horizontal="center" vertical="center"/>
    </xf>
    <xf numFmtId="0" fontId="11" fillId="10" borderId="188" xfId="0" applyFont="1" applyFill="1" applyBorder="1" applyAlignment="1" applyProtection="1">
      <alignment vertical="center"/>
    </xf>
    <xf numFmtId="0" fontId="48" fillId="0" borderId="0" xfId="0" applyFont="1" applyAlignment="1">
      <alignment horizontal="left" vertical="center"/>
    </xf>
    <xf numFmtId="0" fontId="3" fillId="0" borderId="0" xfId="0" applyFont="1" applyProtection="1"/>
    <xf numFmtId="0" fontId="11" fillId="0" borderId="0" xfId="0" applyFont="1" applyProtection="1"/>
    <xf numFmtId="0" fontId="11" fillId="0" borderId="0" xfId="0" applyFont="1" applyAlignment="1" applyProtection="1">
      <alignment vertical="center"/>
    </xf>
    <xf numFmtId="0" fontId="0" fillId="10" borderId="0" xfId="0" applyFill="1" applyBorder="1" applyProtection="1"/>
    <xf numFmtId="0" fontId="51" fillId="10" borderId="0" xfId="0" applyFont="1" applyFill="1" applyBorder="1" applyAlignment="1" applyProtection="1">
      <alignment horizontal="center" vertical="center"/>
    </xf>
    <xf numFmtId="0" fontId="52" fillId="10" borderId="0" xfId="0" applyFont="1" applyFill="1" applyBorder="1" applyProtection="1"/>
    <xf numFmtId="0" fontId="51" fillId="10" borderId="0" xfId="0" applyFont="1" applyFill="1" applyBorder="1" applyProtection="1"/>
    <xf numFmtId="166" fontId="51" fillId="10" borderId="0" xfId="0" applyNumberFormat="1" applyFont="1" applyFill="1" applyBorder="1" applyAlignment="1" applyProtection="1">
      <alignment horizontal="center" vertical="center"/>
    </xf>
    <xf numFmtId="2" fontId="10" fillId="10" borderId="195" xfId="0" applyNumberFormat="1" applyFont="1" applyFill="1" applyBorder="1" applyAlignment="1" applyProtection="1">
      <alignment horizontal="center" vertical="center"/>
    </xf>
    <xf numFmtId="0" fontId="11" fillId="0" borderId="132" xfId="0" applyFont="1" applyBorder="1" applyAlignment="1">
      <alignment horizontal="right" vertical="center"/>
    </xf>
    <xf numFmtId="4" fontId="11" fillId="12" borderId="57" xfId="0" applyNumberFormat="1" applyFont="1" applyFill="1" applyBorder="1" applyAlignment="1" applyProtection="1">
      <alignment horizontal="right" vertical="center"/>
    </xf>
    <xf numFmtId="0" fontId="2" fillId="0" borderId="0" xfId="0" applyFont="1" applyAlignment="1" applyProtection="1">
      <alignment horizontal="center" vertical="center"/>
    </xf>
    <xf numFmtId="0" fontId="1" fillId="0" borderId="0" xfId="0" applyFont="1" applyAlignment="1" applyProtection="1">
      <alignment horizontal="center" vertical="center"/>
    </xf>
    <xf numFmtId="0" fontId="7" fillId="8"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xf>
    <xf numFmtId="0" fontId="7" fillId="0" borderId="0" xfId="0" applyFont="1" applyFill="1" applyBorder="1" applyAlignment="1" applyProtection="1">
      <alignment horizontal="left" vertical="center"/>
    </xf>
    <xf numFmtId="0" fontId="12" fillId="15" borderId="95" xfId="0" applyFont="1" applyFill="1" applyBorder="1" applyAlignment="1" applyProtection="1">
      <alignment horizontal="right" vertical="center"/>
    </xf>
    <xf numFmtId="0" fontId="12" fillId="15" borderId="96" xfId="0" applyFont="1" applyFill="1" applyBorder="1" applyAlignment="1" applyProtection="1">
      <alignment horizontal="right" vertical="center"/>
    </xf>
    <xf numFmtId="0" fontId="12" fillId="15" borderId="97" xfId="0" applyFont="1" applyFill="1" applyBorder="1" applyAlignment="1" applyProtection="1">
      <alignment horizontal="right" vertical="center"/>
    </xf>
    <xf numFmtId="0" fontId="1" fillId="0" borderId="123" xfId="0" applyFont="1" applyBorder="1" applyAlignment="1" applyProtection="1">
      <alignment horizontal="center" vertical="center"/>
    </xf>
    <xf numFmtId="0" fontId="9" fillId="0" borderId="123" xfId="0" applyFont="1" applyBorder="1" applyAlignment="1" applyProtection="1">
      <alignment horizontal="center" vertical="center"/>
    </xf>
    <xf numFmtId="0" fontId="12" fillId="3" borderId="83" xfId="0" applyFont="1" applyFill="1" applyBorder="1" applyAlignment="1" applyProtection="1">
      <alignment horizontal="right" vertical="center"/>
    </xf>
    <xf numFmtId="0" fontId="12" fillId="3" borderId="2" xfId="0" applyFont="1" applyFill="1" applyBorder="1" applyAlignment="1" applyProtection="1">
      <alignment horizontal="right" vertical="center"/>
    </xf>
    <xf numFmtId="0" fontId="12" fillId="3" borderId="84" xfId="0" applyFont="1" applyFill="1" applyBorder="1" applyAlignment="1" applyProtection="1">
      <alignment horizontal="right" vertical="center"/>
    </xf>
    <xf numFmtId="0" fontId="10" fillId="0" borderId="63" xfId="0" applyFont="1" applyBorder="1" applyAlignment="1" applyProtection="1">
      <alignment horizontal="left" vertical="center"/>
    </xf>
    <xf numFmtId="0" fontId="10" fillId="0" borderId="12" xfId="0" applyFont="1" applyBorder="1" applyAlignment="1" applyProtection="1">
      <alignment horizontal="left" vertical="center"/>
    </xf>
    <xf numFmtId="0" fontId="14" fillId="0" borderId="55" xfId="0" applyFont="1" applyBorder="1" applyAlignment="1" applyProtection="1">
      <alignment horizontal="center" vertical="center"/>
    </xf>
    <xf numFmtId="0" fontId="14" fillId="0" borderId="56" xfId="0" applyFont="1" applyBorder="1" applyAlignment="1" applyProtection="1">
      <alignment horizontal="center" vertical="center"/>
    </xf>
    <xf numFmtId="0" fontId="10" fillId="9" borderId="61" xfId="0" applyFont="1" applyFill="1" applyBorder="1" applyAlignment="1" applyProtection="1">
      <alignment horizontal="left" vertical="center"/>
    </xf>
    <xf numFmtId="0" fontId="10" fillId="9" borderId="44" xfId="0" applyFont="1" applyFill="1" applyBorder="1" applyAlignment="1" applyProtection="1">
      <alignment horizontal="left" vertical="center"/>
    </xf>
    <xf numFmtId="0" fontId="10" fillId="0" borderId="62" xfId="0" applyFont="1" applyBorder="1" applyAlignment="1" applyProtection="1">
      <alignment horizontal="left" vertical="center"/>
    </xf>
    <xf numFmtId="0" fontId="10" fillId="0" borderId="43" xfId="0" applyFont="1" applyBorder="1" applyAlignment="1" applyProtection="1">
      <alignment horizontal="left" vertical="center"/>
    </xf>
    <xf numFmtId="3" fontId="12" fillId="2" borderId="53" xfId="0" applyNumberFormat="1" applyFont="1" applyFill="1" applyBorder="1" applyAlignment="1" applyProtection="1">
      <alignment horizontal="center" vertical="center"/>
    </xf>
    <xf numFmtId="3" fontId="12" fillId="2" borderId="54" xfId="0" applyNumberFormat="1" applyFont="1" applyFill="1" applyBorder="1" applyAlignment="1" applyProtection="1">
      <alignment horizontal="center" vertical="center"/>
    </xf>
    <xf numFmtId="3" fontId="14" fillId="0" borderId="55" xfId="0" applyNumberFormat="1" applyFont="1" applyBorder="1" applyAlignment="1" applyProtection="1">
      <alignment horizontal="center" vertical="center"/>
    </xf>
    <xf numFmtId="3" fontId="14" fillId="0" borderId="56" xfId="0" applyNumberFormat="1" applyFont="1" applyBorder="1" applyAlignment="1" applyProtection="1">
      <alignment horizontal="center" vertical="center"/>
    </xf>
    <xf numFmtId="0" fontId="10" fillId="9" borderId="91" xfId="0" applyFont="1" applyFill="1" applyBorder="1" applyAlignment="1" applyProtection="1">
      <alignment horizontal="left" vertical="center"/>
    </xf>
    <xf numFmtId="0" fontId="10" fillId="9" borderId="92" xfId="0" applyFont="1" applyFill="1" applyBorder="1" applyAlignment="1" applyProtection="1">
      <alignment horizontal="left" vertical="center"/>
    </xf>
    <xf numFmtId="3" fontId="12" fillId="2" borderId="83" xfId="0" applyNumberFormat="1" applyFont="1" applyFill="1" applyBorder="1" applyAlignment="1" applyProtection="1">
      <alignment horizontal="right" vertical="center"/>
    </xf>
    <xf numFmtId="3" fontId="12" fillId="2" borderId="2" xfId="0" applyNumberFormat="1" applyFont="1" applyFill="1" applyBorder="1" applyAlignment="1" applyProtection="1">
      <alignment horizontal="right" vertical="center"/>
    </xf>
    <xf numFmtId="3" fontId="12" fillId="2" borderId="84" xfId="0" applyNumberFormat="1" applyFont="1" applyFill="1" applyBorder="1" applyAlignment="1" applyProtection="1">
      <alignment horizontal="right" vertical="center"/>
    </xf>
    <xf numFmtId="0" fontId="12" fillId="13" borderId="93" xfId="0" applyFont="1" applyFill="1" applyBorder="1" applyAlignment="1" applyProtection="1">
      <alignment horizontal="right" vertical="center"/>
    </xf>
    <xf numFmtId="0" fontId="12" fillId="13" borderId="37" xfId="0" applyFont="1" applyFill="1" applyBorder="1" applyAlignment="1" applyProtection="1">
      <alignment horizontal="right" vertical="center"/>
    </xf>
    <xf numFmtId="0" fontId="12" fillId="13" borderId="94" xfId="0" applyFont="1" applyFill="1" applyBorder="1" applyAlignment="1" applyProtection="1">
      <alignment horizontal="right" vertical="center"/>
    </xf>
    <xf numFmtId="0" fontId="10" fillId="0" borderId="64" xfId="0" applyFont="1" applyBorder="1" applyAlignment="1" applyProtection="1">
      <alignment horizontal="left" vertical="center"/>
    </xf>
    <xf numFmtId="0" fontId="10" fillId="0" borderId="11" xfId="0" applyFont="1" applyBorder="1" applyAlignment="1" applyProtection="1">
      <alignment horizontal="left" vertical="center"/>
    </xf>
    <xf numFmtId="2" fontId="14" fillId="0" borderId="55" xfId="0" applyNumberFormat="1" applyFont="1" applyBorder="1" applyAlignment="1" applyProtection="1">
      <alignment horizontal="center" vertical="center"/>
    </xf>
    <xf numFmtId="2" fontId="14" fillId="0" borderId="56" xfId="0" applyNumberFormat="1" applyFont="1" applyBorder="1" applyAlignment="1" applyProtection="1">
      <alignment horizontal="center" vertical="center"/>
    </xf>
    <xf numFmtId="0" fontId="10" fillId="9" borderId="63" xfId="0" applyFont="1" applyFill="1" applyBorder="1" applyAlignment="1" applyProtection="1">
      <alignment horizontal="left" vertical="center"/>
    </xf>
    <xf numFmtId="0" fontId="10" fillId="9" borderId="12" xfId="0" applyFont="1" applyFill="1" applyBorder="1" applyAlignment="1" applyProtection="1">
      <alignment horizontal="left" vertical="center"/>
    </xf>
    <xf numFmtId="0" fontId="10" fillId="0" borderId="61"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9" borderId="62" xfId="0" applyFont="1" applyFill="1" applyBorder="1" applyAlignment="1" applyProtection="1">
      <alignment horizontal="left" vertical="center"/>
    </xf>
    <xf numFmtId="0" fontId="10" fillId="9" borderId="43" xfId="0" applyFont="1" applyFill="1" applyBorder="1" applyAlignment="1" applyProtection="1">
      <alignment horizontal="left" vertical="center"/>
    </xf>
    <xf numFmtId="3" fontId="23" fillId="11" borderId="1" xfId="0" applyNumberFormat="1" applyFont="1" applyFill="1" applyBorder="1" applyAlignment="1" applyProtection="1">
      <alignment horizontal="right" vertical="center"/>
    </xf>
    <xf numFmtId="3" fontId="23" fillId="11" borderId="2" xfId="0" applyNumberFormat="1" applyFont="1" applyFill="1" applyBorder="1" applyAlignment="1" applyProtection="1">
      <alignment horizontal="right" vertical="center"/>
    </xf>
    <xf numFmtId="3" fontId="23" fillId="11" borderId="84" xfId="0" applyNumberFormat="1" applyFont="1" applyFill="1" applyBorder="1" applyAlignment="1" applyProtection="1">
      <alignment horizontal="right" vertical="center"/>
    </xf>
    <xf numFmtId="2" fontId="41" fillId="0" borderId="1" xfId="0" applyNumberFormat="1" applyFont="1" applyBorder="1" applyAlignment="1" applyProtection="1">
      <alignment horizontal="right" vertical="center"/>
    </xf>
    <xf numFmtId="2" fontId="41" fillId="0" borderId="2" xfId="0" applyNumberFormat="1" applyFont="1" applyBorder="1" applyAlignment="1" applyProtection="1">
      <alignment horizontal="right" vertical="center"/>
    </xf>
    <xf numFmtId="2" fontId="41" fillId="0" borderId="84" xfId="0" applyNumberFormat="1" applyFont="1" applyBorder="1" applyAlignment="1" applyProtection="1">
      <alignment horizontal="right" vertical="center"/>
    </xf>
    <xf numFmtId="3" fontId="43" fillId="11" borderId="1" xfId="0" applyNumberFormat="1" applyFont="1" applyFill="1" applyBorder="1" applyAlignment="1" applyProtection="1">
      <alignment horizontal="right" vertical="center"/>
    </xf>
    <xf numFmtId="3" fontId="43" fillId="11" borderId="2" xfId="0" applyNumberFormat="1" applyFont="1" applyFill="1" applyBorder="1" applyAlignment="1" applyProtection="1">
      <alignment horizontal="right" vertical="center"/>
    </xf>
    <xf numFmtId="3" fontId="43" fillId="11" borderId="84" xfId="0" applyNumberFormat="1" applyFont="1" applyFill="1" applyBorder="1" applyAlignment="1" applyProtection="1">
      <alignment horizontal="right" vertical="center"/>
    </xf>
    <xf numFmtId="0" fontId="12" fillId="2" borderId="10" xfId="0" applyFont="1" applyFill="1" applyBorder="1" applyAlignment="1" applyProtection="1">
      <alignment horizontal="center" vertical="center"/>
    </xf>
    <xf numFmtId="0" fontId="12" fillId="2" borderId="14" xfId="0" applyFont="1" applyFill="1" applyBorder="1" applyAlignment="1" applyProtection="1">
      <alignment horizontal="center" vertical="center"/>
    </xf>
    <xf numFmtId="0" fontId="41" fillId="0" borderId="1" xfId="0" applyFont="1" applyFill="1" applyBorder="1" applyAlignment="1" applyProtection="1">
      <alignment horizontal="right" vertical="center"/>
      <protection locked="0"/>
    </xf>
    <xf numFmtId="0" fontId="41" fillId="0" borderId="2" xfId="0" applyFont="1" applyFill="1" applyBorder="1" applyAlignment="1" applyProtection="1">
      <alignment horizontal="right" vertical="center"/>
      <protection locked="0"/>
    </xf>
    <xf numFmtId="0" fontId="41" fillId="0" borderId="84" xfId="0" applyFont="1" applyFill="1" applyBorder="1" applyAlignment="1" applyProtection="1">
      <alignment horizontal="right" vertical="center"/>
      <protection locked="0"/>
    </xf>
    <xf numFmtId="0" fontId="31" fillId="4" borderId="133" xfId="0" applyFont="1" applyFill="1" applyBorder="1" applyAlignment="1" applyProtection="1">
      <alignment horizontal="center" vertical="center"/>
    </xf>
    <xf numFmtId="0" fontId="31" fillId="4" borderId="138" xfId="0" applyFont="1" applyFill="1" applyBorder="1" applyAlignment="1" applyProtection="1">
      <alignment horizontal="center" vertical="center"/>
    </xf>
    <xf numFmtId="0" fontId="11" fillId="12" borderId="169" xfId="0" applyFont="1" applyFill="1" applyBorder="1" applyAlignment="1">
      <alignment horizontal="center" vertical="center"/>
    </xf>
    <xf numFmtId="0" fontId="11" fillId="12" borderId="171" xfId="0" applyFont="1" applyFill="1" applyBorder="1" applyAlignment="1">
      <alignment horizontal="center" vertical="center"/>
    </xf>
    <xf numFmtId="0" fontId="11" fillId="12" borderId="53" xfId="0" applyFont="1" applyFill="1" applyBorder="1" applyAlignment="1" applyProtection="1">
      <alignment horizontal="center" vertical="center"/>
    </xf>
    <xf numFmtId="0" fontId="11" fillId="12" borderId="54" xfId="0" applyFont="1" applyFill="1" applyBorder="1" applyAlignment="1" applyProtection="1">
      <alignment horizontal="center" vertical="center"/>
    </xf>
    <xf numFmtId="14" fontId="23" fillId="0" borderId="0" xfId="0" applyNumberFormat="1" applyFont="1" applyBorder="1" applyAlignment="1" applyProtection="1">
      <alignment horizontal="left" vertical="center"/>
      <protection locked="0"/>
    </xf>
    <xf numFmtId="0" fontId="23" fillId="0" borderId="0" xfId="0" applyFont="1" applyFill="1" applyBorder="1" applyAlignment="1" applyProtection="1">
      <alignment horizontal="left" vertical="top"/>
      <protection locked="0"/>
    </xf>
    <xf numFmtId="3" fontId="12" fillId="2" borderId="2" xfId="0" applyNumberFormat="1" applyFont="1" applyFill="1" applyBorder="1" applyAlignment="1" applyProtection="1">
      <alignment horizontal="center" vertical="center"/>
    </xf>
    <xf numFmtId="3" fontId="12" fillId="2" borderId="84" xfId="0" applyNumberFormat="1" applyFont="1" applyFill="1" applyBorder="1" applyAlignment="1" applyProtection="1">
      <alignment horizontal="center" vertical="center"/>
    </xf>
    <xf numFmtId="2" fontId="14" fillId="0" borderId="140" xfId="0" applyNumberFormat="1" applyFont="1" applyBorder="1" applyAlignment="1" applyProtection="1">
      <alignment horizontal="center" vertical="center"/>
    </xf>
    <xf numFmtId="2" fontId="14" fillId="0" borderId="141" xfId="0" applyNumberFormat="1" applyFont="1" applyBorder="1" applyAlignment="1" applyProtection="1">
      <alignment horizontal="center" vertical="center"/>
    </xf>
    <xf numFmtId="0" fontId="4" fillId="0" borderId="123" xfId="0" applyFont="1" applyBorder="1" applyAlignment="1" applyProtection="1">
      <alignment horizontal="right" vertical="center"/>
    </xf>
    <xf numFmtId="0" fontId="9" fillId="0" borderId="123" xfId="0" applyFont="1" applyBorder="1" applyAlignment="1" applyProtection="1">
      <alignment horizontal="right" vertical="center"/>
    </xf>
    <xf numFmtId="0" fontId="11" fillId="12" borderId="98" xfId="0" applyFont="1" applyFill="1" applyBorder="1" applyAlignment="1">
      <alignment horizontal="center" vertical="center"/>
    </xf>
    <xf numFmtId="0" fontId="11" fillId="12" borderId="99" xfId="0" applyFont="1" applyFill="1" applyBorder="1" applyAlignment="1">
      <alignment horizontal="center" vertical="center"/>
    </xf>
    <xf numFmtId="1" fontId="12" fillId="5" borderId="132" xfId="0" quotePrefix="1" applyNumberFormat="1" applyFont="1" applyFill="1" applyBorder="1" applyAlignment="1" applyProtection="1">
      <alignment horizontal="center" vertical="center"/>
    </xf>
    <xf numFmtId="1" fontId="12" fillId="5" borderId="98" xfId="0" quotePrefix="1" applyNumberFormat="1" applyFont="1" applyFill="1" applyBorder="1" applyAlignment="1" applyProtection="1">
      <alignment horizontal="center" vertical="center"/>
    </xf>
    <xf numFmtId="0" fontId="14" fillId="5" borderId="99" xfId="0" applyFont="1" applyFill="1" applyBorder="1" applyAlignment="1" applyProtection="1">
      <alignment horizontal="left" vertical="center"/>
    </xf>
    <xf numFmtId="0" fontId="14" fillId="0" borderId="196" xfId="0" applyFont="1" applyBorder="1" applyAlignment="1" applyProtection="1">
      <alignment horizontal="center" vertical="center"/>
    </xf>
    <xf numFmtId="0" fontId="14" fillId="0" borderId="197" xfId="0" applyFont="1" applyBorder="1" applyAlignment="1" applyProtection="1">
      <alignment horizontal="center" vertical="center"/>
    </xf>
    <xf numFmtId="1" fontId="23" fillId="0" borderId="0" xfId="0" applyNumberFormat="1" applyFont="1" applyProtection="1"/>
    <xf numFmtId="168" fontId="23" fillId="0" borderId="0" xfId="0" applyNumberFormat="1" applyFont="1" applyProtection="1"/>
    <xf numFmtId="171" fontId="11" fillId="0" borderId="0" xfId="0" applyNumberFormat="1" applyFont="1" applyBorder="1" applyAlignment="1" applyProtection="1">
      <alignment horizontal="center" vertical="center"/>
    </xf>
    <xf numFmtId="2" fontId="12" fillId="5" borderId="65" xfId="0" quotePrefix="1" applyNumberFormat="1" applyFont="1" applyFill="1" applyBorder="1" applyAlignment="1" applyProtection="1">
      <alignment horizontal="center" vertical="center"/>
    </xf>
    <xf numFmtId="0" fontId="14" fillId="5" borderId="66" xfId="0" applyFont="1" applyFill="1" applyBorder="1" applyAlignment="1" applyProtection="1">
      <alignment horizontal="left" vertical="center"/>
    </xf>
    <xf numFmtId="2" fontId="12" fillId="5" borderId="198" xfId="0" quotePrefix="1" applyNumberFormat="1" applyFont="1" applyFill="1" applyBorder="1" applyAlignment="1" applyProtection="1">
      <alignment horizontal="center" vertical="center"/>
    </xf>
    <xf numFmtId="0" fontId="14" fillId="5" borderId="199" xfId="0" applyFont="1" applyFill="1" applyBorder="1" applyAlignment="1" applyProtection="1">
      <alignment horizontal="left" vertical="center"/>
    </xf>
  </cellXfs>
  <cellStyles count="3">
    <cellStyle name="Hyperlink" xfId="1" builtinId="8"/>
    <cellStyle name="Normal" xfId="0" builtinId="0"/>
    <cellStyle name="Percent" xfId="2" builtinId="5"/>
  </cellStyles>
  <dxfs count="44">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s>
  <tableStyles count="0" defaultTableStyle="TableStyleMedium2" defaultPivotStyle="PivotStyleLight16"/>
  <colors>
    <mruColors>
      <color rgb="FF893BC3"/>
      <color rgb="FF532476"/>
      <color rgb="FF99FF99"/>
      <color rgb="FF66FF66"/>
      <color rgb="FFEAB200"/>
      <color rgb="FFFEC200"/>
      <color rgb="FF552579"/>
      <color rgb="FFCC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1</xdr:row>
      <xdr:rowOff>83820</xdr:rowOff>
    </xdr:from>
    <xdr:to>
      <xdr:col>3</xdr:col>
      <xdr:colOff>541020</xdr:colOff>
      <xdr:row>4</xdr:row>
      <xdr:rowOff>190500</xdr:rowOff>
    </xdr:to>
    <xdr:pic>
      <xdr:nvPicPr>
        <xdr:cNvPr id="2" name="Picture 1" descr="GraceNote Design Studio Full Logo Caflisch Prime.jpg"/>
        <xdr:cNvPicPr/>
      </xdr:nvPicPr>
      <xdr:blipFill>
        <a:blip xmlns:r="http://schemas.openxmlformats.org/officeDocument/2006/relationships" r:embed="rId1"/>
        <a:stretch>
          <a:fillRect/>
        </a:stretch>
      </xdr:blipFill>
      <xdr:spPr>
        <a:xfrm>
          <a:off x="327660" y="236220"/>
          <a:ext cx="2087880" cy="662940"/>
        </a:xfrm>
        <a:prstGeom prst="rect">
          <a:avLst/>
        </a:prstGeom>
        <a:effectLst>
          <a:outerShdw blurRad="127000" dist="101600" dir="2700000" algn="tl" rotWithShape="0">
            <a:prstClr val="black">
              <a:alpha val="25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68580</xdr:colOff>
      <xdr:row>1</xdr:row>
      <xdr:rowOff>83820</xdr:rowOff>
    </xdr:from>
    <xdr:to>
      <xdr:col>3</xdr:col>
      <xdr:colOff>541020</xdr:colOff>
      <xdr:row>4</xdr:row>
      <xdr:rowOff>190500</xdr:rowOff>
    </xdr:to>
    <xdr:pic>
      <xdr:nvPicPr>
        <xdr:cNvPr id="2" name="Picture 1" descr="GraceNote Design Studio Full Logo Caflisch Prime.jpg"/>
        <xdr:cNvPicPr/>
      </xdr:nvPicPr>
      <xdr:blipFill>
        <a:blip xmlns:r="http://schemas.openxmlformats.org/officeDocument/2006/relationships" r:embed="rId1"/>
        <a:stretch>
          <a:fillRect/>
        </a:stretch>
      </xdr:blipFill>
      <xdr:spPr>
        <a:xfrm>
          <a:off x="316230" y="236220"/>
          <a:ext cx="2034540" cy="659130"/>
        </a:xfrm>
        <a:prstGeom prst="rect">
          <a:avLst/>
        </a:prstGeom>
        <a:effectLst>
          <a:outerShdw blurRad="127000" dist="101600" dir="2700000" algn="tl" rotWithShape="0">
            <a:prstClr val="black">
              <a:alpha val="25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racenoteds.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gracenoteds.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Y162"/>
  <sheetViews>
    <sheetView showGridLines="0" showZeros="0" tabSelected="1" zoomScaleNormal="100" workbookViewId="0">
      <selection activeCell="C8" sqref="C8:D8"/>
    </sheetView>
  </sheetViews>
  <sheetFormatPr defaultColWidth="8.88671875" defaultRowHeight="14.4" x14ac:dyDescent="0.3"/>
  <cols>
    <col min="1" max="1" width="3.6640625" style="1" customWidth="1"/>
    <col min="2" max="2" width="7.6640625" style="1" customWidth="1"/>
    <col min="3" max="3" width="15.6640625" style="1" customWidth="1"/>
    <col min="4" max="4" width="18.6640625" style="1" customWidth="1"/>
    <col min="5" max="5" width="10.33203125" style="1" customWidth="1"/>
    <col min="6" max="6" width="9.6640625" style="1" customWidth="1"/>
    <col min="7" max="8" width="10.33203125" style="1" hidden="1" customWidth="1"/>
    <col min="9" max="9" width="10.6640625" style="1" customWidth="1"/>
    <col min="10" max="11" width="10.33203125" style="1" hidden="1" customWidth="1"/>
    <col min="12" max="12" width="10.33203125" style="1" customWidth="1"/>
    <col min="13" max="14" width="10.33203125" style="1" hidden="1" customWidth="1"/>
    <col min="15" max="15" width="10.33203125" style="1" customWidth="1"/>
    <col min="16" max="17" width="10.33203125" style="1" hidden="1" customWidth="1"/>
    <col min="18" max="18" width="10.33203125" style="1" customWidth="1"/>
    <col min="19" max="20" width="10.33203125" style="1" hidden="1" customWidth="1"/>
    <col min="21" max="21" width="10.33203125" style="1" customWidth="1"/>
    <col min="22" max="23" width="10.33203125" style="1" hidden="1" customWidth="1"/>
    <col min="24" max="24" width="10.33203125" style="1" customWidth="1"/>
    <col min="25" max="26" width="10.33203125" style="1" hidden="1" customWidth="1"/>
    <col min="27" max="27" width="10.33203125" style="1" customWidth="1"/>
    <col min="28" max="28" width="8.88671875" style="1" hidden="1" customWidth="1"/>
    <col min="29" max="29" width="10.33203125" style="1" customWidth="1"/>
    <col min="30" max="30" width="13.6640625" style="1" bestFit="1" customWidth="1"/>
    <col min="31" max="32" width="8.88671875" style="1"/>
    <col min="33" max="33" width="8.88671875" style="1" customWidth="1"/>
    <col min="34" max="34" width="8.6640625" style="1" customWidth="1"/>
    <col min="35" max="35" width="8.88671875" style="1" customWidth="1"/>
    <col min="36" max="16384" width="8.88671875" style="1"/>
  </cols>
  <sheetData>
    <row r="1" spans="1:40" s="197" customFormat="1" ht="12" customHeight="1" x14ac:dyDescent="0.2">
      <c r="A1" s="202"/>
      <c r="B1" s="191" t="s">
        <v>3</v>
      </c>
      <c r="C1" s="192" t="s">
        <v>4</v>
      </c>
      <c r="D1" s="192" t="s">
        <v>5</v>
      </c>
      <c r="E1" s="193" t="s">
        <v>6</v>
      </c>
      <c r="F1" s="192" t="s">
        <v>7</v>
      </c>
      <c r="G1" s="192" t="s">
        <v>9</v>
      </c>
      <c r="H1" s="192" t="s">
        <v>10</v>
      </c>
      <c r="I1" s="194" t="s">
        <v>55</v>
      </c>
      <c r="J1" s="194" t="s">
        <v>13</v>
      </c>
      <c r="K1" s="194" t="s">
        <v>37</v>
      </c>
      <c r="L1" s="194" t="s">
        <v>38</v>
      </c>
      <c r="M1" s="192" t="s">
        <v>39</v>
      </c>
      <c r="N1" s="192" t="s">
        <v>40</v>
      </c>
      <c r="O1" s="192" t="s">
        <v>41</v>
      </c>
      <c r="P1" s="192" t="s">
        <v>42</v>
      </c>
      <c r="Q1" s="192" t="s">
        <v>43</v>
      </c>
      <c r="R1" s="192" t="s">
        <v>44</v>
      </c>
      <c r="S1" s="192" t="s">
        <v>45</v>
      </c>
      <c r="T1" s="192" t="s">
        <v>46</v>
      </c>
      <c r="U1" s="192" t="s">
        <v>47</v>
      </c>
      <c r="V1" s="192" t="s">
        <v>48</v>
      </c>
      <c r="W1" s="192" t="s">
        <v>49</v>
      </c>
      <c r="X1" s="192" t="s">
        <v>50</v>
      </c>
      <c r="Y1" s="192" t="s">
        <v>51</v>
      </c>
      <c r="Z1" s="192" t="s">
        <v>52</v>
      </c>
      <c r="AA1" s="195" t="s">
        <v>53</v>
      </c>
      <c r="AB1" s="195" t="s">
        <v>54</v>
      </c>
    </row>
    <row r="2" spans="1:40" s="197" customFormat="1" ht="7.95" customHeight="1" thickBot="1" x14ac:dyDescent="0.25">
      <c r="A2" s="198"/>
      <c r="B2" s="199"/>
      <c r="C2" s="199"/>
      <c r="D2" s="199"/>
      <c r="E2" s="200"/>
      <c r="F2" s="199"/>
      <c r="G2" s="199"/>
      <c r="H2" s="199"/>
      <c r="I2" s="201"/>
      <c r="J2" s="201"/>
      <c r="K2" s="201"/>
      <c r="L2" s="201"/>
      <c r="M2" s="199"/>
      <c r="N2" s="199"/>
      <c r="O2" s="199"/>
      <c r="P2" s="199"/>
      <c r="Q2" s="199"/>
      <c r="R2" s="199"/>
      <c r="S2" s="199"/>
      <c r="T2" s="199"/>
      <c r="U2" s="199"/>
      <c r="V2" s="199"/>
      <c r="W2" s="199"/>
      <c r="X2" s="199"/>
      <c r="Y2" s="199"/>
      <c r="Z2" s="199"/>
      <c r="AA2" s="199"/>
      <c r="AB2" s="196"/>
    </row>
    <row r="3" spans="1:40" ht="18" customHeight="1" thickTop="1" thickBot="1" x14ac:dyDescent="0.35">
      <c r="A3" s="189">
        <v>3</v>
      </c>
      <c r="E3" s="446" t="s">
        <v>31</v>
      </c>
      <c r="F3" s="447"/>
      <c r="G3" s="226"/>
      <c r="H3" s="226"/>
      <c r="I3" s="227" t="s">
        <v>29</v>
      </c>
      <c r="J3" s="228"/>
      <c r="K3" s="228"/>
      <c r="L3" s="229" t="s">
        <v>28</v>
      </c>
      <c r="M3" s="2"/>
      <c r="N3" s="2"/>
      <c r="O3" s="2"/>
    </row>
    <row r="4" spans="1:40" ht="18" customHeight="1" thickTop="1" x14ac:dyDescent="0.3">
      <c r="A4" s="190">
        <v>4</v>
      </c>
      <c r="E4" s="448" t="s">
        <v>34</v>
      </c>
      <c r="F4" s="449"/>
      <c r="H4" s="3"/>
      <c r="I4" s="256" t="s">
        <v>17</v>
      </c>
      <c r="J4" s="257"/>
      <c r="K4" s="258"/>
      <c r="L4" s="259"/>
      <c r="M4" s="4"/>
      <c r="N4" s="4"/>
      <c r="O4" s="4"/>
      <c r="R4" s="5"/>
      <c r="S4" s="6"/>
    </row>
    <row r="5" spans="1:40" ht="18" customHeight="1" x14ac:dyDescent="0.3">
      <c r="A5" s="190">
        <v>5</v>
      </c>
      <c r="E5" s="86" t="s">
        <v>57</v>
      </c>
      <c r="F5" s="169"/>
      <c r="G5" s="172">
        <v>35.314667</v>
      </c>
      <c r="H5" s="7"/>
      <c r="I5" s="88" t="s">
        <v>18</v>
      </c>
      <c r="J5" s="89"/>
      <c r="K5" s="90"/>
      <c r="L5" s="87"/>
      <c r="M5" s="4"/>
      <c r="N5" s="4"/>
      <c r="O5" s="4"/>
      <c r="P5" s="7"/>
      <c r="Q5" s="8"/>
      <c r="R5" s="5"/>
      <c r="S5" s="6"/>
      <c r="T5" s="8"/>
      <c r="U5" s="8"/>
      <c r="V5" s="8"/>
      <c r="W5" s="9"/>
    </row>
    <row r="6" spans="1:40" ht="18" customHeight="1" thickBot="1" x14ac:dyDescent="0.35">
      <c r="A6" s="189">
        <v>6</v>
      </c>
      <c r="C6" s="10" t="s">
        <v>61</v>
      </c>
      <c r="E6" s="97" t="s">
        <v>58</v>
      </c>
      <c r="F6" s="170">
        <f>SUM(F5*G5)</f>
        <v>0</v>
      </c>
      <c r="H6" s="7"/>
      <c r="I6" s="260" t="s">
        <v>19</v>
      </c>
      <c r="J6" s="261"/>
      <c r="K6" s="262"/>
      <c r="L6" s="263"/>
      <c r="M6" s="4"/>
      <c r="N6" s="4"/>
      <c r="O6" s="4"/>
      <c r="P6" s="11"/>
      <c r="Q6" s="8"/>
      <c r="R6" s="5"/>
      <c r="S6" s="6"/>
      <c r="T6" s="8"/>
      <c r="U6" s="8"/>
      <c r="V6" s="8"/>
      <c r="W6" s="9"/>
      <c r="X6" s="7"/>
      <c r="Y6" s="7"/>
      <c r="Z6" s="11"/>
      <c r="AA6" s="11"/>
      <c r="AB6" s="11"/>
      <c r="AC6" s="11"/>
      <c r="AD6" s="11"/>
      <c r="AE6" s="11"/>
      <c r="AF6" s="11"/>
    </row>
    <row r="7" spans="1:40" s="14" customFormat="1" ht="18" customHeight="1" thickTop="1" x14ac:dyDescent="0.25">
      <c r="A7" s="190">
        <v>7</v>
      </c>
      <c r="B7" s="12" t="s">
        <v>62</v>
      </c>
      <c r="C7" s="13"/>
      <c r="E7" s="450" t="s">
        <v>33</v>
      </c>
      <c r="F7" s="451"/>
      <c r="I7" s="138" t="s">
        <v>22</v>
      </c>
      <c r="J7" s="91"/>
      <c r="K7" s="92"/>
      <c r="L7" s="139">
        <f>SUM(L4*L5*L6)</f>
        <v>0</v>
      </c>
      <c r="M7" s="4"/>
      <c r="N7" s="4"/>
      <c r="O7" s="469"/>
      <c r="P7" s="17"/>
      <c r="Q7" s="8"/>
      <c r="R7" s="18"/>
      <c r="S7" s="6"/>
      <c r="T7" s="8"/>
      <c r="U7" s="8"/>
      <c r="V7" s="8"/>
      <c r="W7" s="9"/>
      <c r="Z7" s="8"/>
      <c r="AA7" s="8"/>
      <c r="AB7" s="8"/>
      <c r="AC7" s="8"/>
      <c r="AD7" s="8"/>
      <c r="AE7" s="8"/>
      <c r="AF7" s="17"/>
    </row>
    <row r="8" spans="1:40" s="14" customFormat="1" ht="18" customHeight="1" x14ac:dyDescent="0.25">
      <c r="A8" s="190">
        <v>8</v>
      </c>
      <c r="B8" s="311" t="s">
        <v>32</v>
      </c>
      <c r="C8" s="452"/>
      <c r="D8" s="452"/>
      <c r="E8" s="98" t="s">
        <v>59</v>
      </c>
      <c r="F8" s="87"/>
      <c r="G8" s="171">
        <v>10.763909999999999</v>
      </c>
      <c r="H8" s="19"/>
      <c r="I8" s="93" t="s">
        <v>23</v>
      </c>
      <c r="J8" s="94"/>
      <c r="K8" s="95"/>
      <c r="L8" s="96">
        <f>SUM(L4*L6*2)+(L5*L6*2)+(L4*L5*2)</f>
        <v>0</v>
      </c>
      <c r="M8" s="20"/>
      <c r="N8" s="20"/>
      <c r="O8" s="21"/>
      <c r="P8" s="19"/>
      <c r="Q8" s="19"/>
      <c r="R8" s="22"/>
      <c r="S8" s="23"/>
      <c r="T8" s="19"/>
      <c r="U8" s="19"/>
      <c r="V8" s="19"/>
      <c r="W8" s="24"/>
      <c r="X8" s="25"/>
    </row>
    <row r="9" spans="1:40" s="14" customFormat="1" ht="18" customHeight="1" thickBot="1" x14ac:dyDescent="0.3">
      <c r="A9" s="189">
        <v>9</v>
      </c>
      <c r="B9" s="358" t="s">
        <v>24</v>
      </c>
      <c r="C9" s="453"/>
      <c r="D9" s="453"/>
      <c r="E9" s="100" t="s">
        <v>60</v>
      </c>
      <c r="F9" s="101">
        <f>SUM(F8*G8)</f>
        <v>0</v>
      </c>
      <c r="G9" s="11"/>
      <c r="H9" s="8"/>
      <c r="I9" s="316" t="s">
        <v>76</v>
      </c>
      <c r="J9" s="114"/>
      <c r="K9" s="115"/>
      <c r="L9" s="116">
        <v>4.9000000000000002E-2</v>
      </c>
      <c r="M9" s="26"/>
      <c r="N9" s="8"/>
      <c r="O9" s="21"/>
      <c r="R9" s="27"/>
      <c r="S9" s="27"/>
    </row>
    <row r="10" spans="1:40" s="14" customFormat="1" ht="18" customHeight="1" thickTop="1" thickBot="1" x14ac:dyDescent="0.3">
      <c r="A10" s="213">
        <v>10</v>
      </c>
      <c r="B10" s="217" t="s">
        <v>12</v>
      </c>
      <c r="C10" s="105" t="s">
        <v>0</v>
      </c>
      <c r="D10" s="105" t="s">
        <v>1</v>
      </c>
      <c r="E10" s="106" t="s">
        <v>8</v>
      </c>
      <c r="F10" s="105" t="s">
        <v>16</v>
      </c>
      <c r="G10" s="117"/>
      <c r="H10" s="117"/>
      <c r="I10" s="117"/>
      <c r="J10" s="118"/>
      <c r="K10" s="118"/>
      <c r="L10" s="118"/>
      <c r="M10" s="118"/>
      <c r="N10" s="118"/>
      <c r="O10" s="119" t="s">
        <v>15</v>
      </c>
      <c r="P10" s="119"/>
      <c r="Q10" s="119"/>
      <c r="R10" s="119"/>
      <c r="S10" s="118"/>
      <c r="T10" s="118"/>
      <c r="U10" s="118"/>
      <c r="V10" s="118"/>
      <c r="W10" s="118"/>
      <c r="X10" s="118"/>
      <c r="Y10" s="118"/>
      <c r="Z10" s="118"/>
      <c r="AA10" s="120"/>
      <c r="AB10" s="120"/>
      <c r="AC10" s="28"/>
      <c r="AF10" s="8"/>
      <c r="AG10" s="8"/>
      <c r="AH10" s="8"/>
      <c r="AI10" s="8"/>
      <c r="AJ10" s="8"/>
      <c r="AK10" s="8"/>
      <c r="AL10" s="19"/>
      <c r="AM10" s="19"/>
      <c r="AN10" s="19"/>
    </row>
    <row r="11" spans="1:40" s="14" customFormat="1" ht="18" customHeight="1" x14ac:dyDescent="0.25">
      <c r="A11" s="213">
        <v>11</v>
      </c>
      <c r="B11" s="218" t="s">
        <v>2</v>
      </c>
      <c r="C11" s="51"/>
      <c r="D11" s="52"/>
      <c r="E11" s="53"/>
      <c r="F11" s="110"/>
      <c r="G11" s="230"/>
      <c r="H11" s="173"/>
      <c r="I11" s="174"/>
      <c r="J11" s="175"/>
      <c r="K11" s="173"/>
      <c r="L11" s="176"/>
      <c r="M11" s="175"/>
      <c r="N11" s="173"/>
      <c r="O11" s="176"/>
      <c r="P11" s="175"/>
      <c r="Q11" s="173"/>
      <c r="R11" s="176"/>
      <c r="S11" s="175"/>
      <c r="T11" s="173"/>
      <c r="U11" s="176"/>
      <c r="V11" s="175"/>
      <c r="W11" s="173"/>
      <c r="X11" s="176"/>
      <c r="Y11" s="175"/>
      <c r="Z11" s="177"/>
      <c r="AA11" s="178"/>
      <c r="AB11" s="238"/>
      <c r="AC11" s="28"/>
      <c r="AF11" s="8"/>
      <c r="AG11" s="8"/>
      <c r="AH11" s="8"/>
      <c r="AI11" s="8"/>
      <c r="AJ11" s="8"/>
      <c r="AK11" s="8"/>
      <c r="AL11" s="19"/>
      <c r="AM11" s="19"/>
      <c r="AN11" s="19"/>
    </row>
    <row r="12" spans="1:40" s="14" customFormat="1" ht="18" customHeight="1" x14ac:dyDescent="0.25">
      <c r="A12" s="213">
        <v>12</v>
      </c>
      <c r="B12" s="219" t="s">
        <v>3</v>
      </c>
      <c r="C12" s="54"/>
      <c r="D12" s="62"/>
      <c r="E12" s="55"/>
      <c r="F12" s="111"/>
      <c r="G12" s="121"/>
      <c r="H12" s="57"/>
      <c r="I12" s="63"/>
      <c r="J12" s="56"/>
      <c r="K12" s="57"/>
      <c r="L12" s="63"/>
      <c r="M12" s="56"/>
      <c r="N12" s="57"/>
      <c r="O12" s="63"/>
      <c r="P12" s="56"/>
      <c r="Q12" s="57"/>
      <c r="R12" s="63"/>
      <c r="S12" s="56"/>
      <c r="T12" s="57"/>
      <c r="U12" s="63"/>
      <c r="V12" s="56"/>
      <c r="W12" s="57"/>
      <c r="X12" s="81"/>
      <c r="Y12" s="56"/>
      <c r="Z12" s="145"/>
      <c r="AA12" s="147"/>
      <c r="AB12" s="239"/>
      <c r="AC12" s="28"/>
      <c r="AF12" s="8"/>
      <c r="AG12" s="8"/>
      <c r="AH12" s="8"/>
      <c r="AI12" s="8"/>
      <c r="AJ12" s="8"/>
      <c r="AK12" s="8"/>
      <c r="AL12" s="8"/>
      <c r="AM12" s="8"/>
      <c r="AN12" s="8"/>
    </row>
    <row r="13" spans="1:40" s="14" customFormat="1" ht="18" customHeight="1" x14ac:dyDescent="0.25">
      <c r="A13" s="213">
        <v>13</v>
      </c>
      <c r="B13" s="220" t="s">
        <v>4</v>
      </c>
      <c r="C13" s="58"/>
      <c r="D13" s="59"/>
      <c r="E13" s="60"/>
      <c r="F13" s="111"/>
      <c r="G13" s="179"/>
      <c r="H13" s="83"/>
      <c r="I13" s="64"/>
      <c r="J13" s="82"/>
      <c r="K13" s="83"/>
      <c r="L13" s="64"/>
      <c r="M13" s="82"/>
      <c r="N13" s="83"/>
      <c r="O13" s="64"/>
      <c r="P13" s="82"/>
      <c r="Q13" s="83"/>
      <c r="R13" s="64"/>
      <c r="S13" s="82"/>
      <c r="T13" s="83"/>
      <c r="U13" s="64"/>
      <c r="V13" s="82"/>
      <c r="W13" s="83"/>
      <c r="X13" s="84"/>
      <c r="Y13" s="82"/>
      <c r="Z13" s="146"/>
      <c r="AA13" s="148"/>
      <c r="AB13" s="240"/>
      <c r="AC13" s="28"/>
    </row>
    <row r="14" spans="1:40" s="14" customFormat="1" ht="18" customHeight="1" x14ac:dyDescent="0.25">
      <c r="A14" s="213">
        <v>14</v>
      </c>
      <c r="B14" s="219" t="s">
        <v>5</v>
      </c>
      <c r="C14" s="54"/>
      <c r="D14" s="62"/>
      <c r="E14" s="55"/>
      <c r="F14" s="111"/>
      <c r="G14" s="121"/>
      <c r="H14" s="57"/>
      <c r="I14" s="63"/>
      <c r="J14" s="56"/>
      <c r="K14" s="57"/>
      <c r="L14" s="63"/>
      <c r="M14" s="56"/>
      <c r="N14" s="57"/>
      <c r="O14" s="63"/>
      <c r="P14" s="56"/>
      <c r="Q14" s="57"/>
      <c r="R14" s="63"/>
      <c r="S14" s="56"/>
      <c r="T14" s="57"/>
      <c r="U14" s="63"/>
      <c r="V14" s="56"/>
      <c r="W14" s="57"/>
      <c r="X14" s="81"/>
      <c r="Y14" s="56"/>
      <c r="Z14" s="145"/>
      <c r="AA14" s="147"/>
      <c r="AB14" s="239"/>
      <c r="AC14" s="28"/>
    </row>
    <row r="15" spans="1:40" s="14" customFormat="1" ht="18" customHeight="1" x14ac:dyDescent="0.25">
      <c r="A15" s="213">
        <v>15</v>
      </c>
      <c r="B15" s="220" t="s">
        <v>6</v>
      </c>
      <c r="C15" s="58"/>
      <c r="D15" s="59"/>
      <c r="E15" s="60"/>
      <c r="F15" s="112"/>
      <c r="G15" s="179"/>
      <c r="H15" s="83"/>
      <c r="I15" s="64"/>
      <c r="J15" s="82"/>
      <c r="K15" s="83"/>
      <c r="L15" s="64"/>
      <c r="M15" s="82"/>
      <c r="N15" s="83"/>
      <c r="O15" s="64"/>
      <c r="P15" s="82"/>
      <c r="Q15" s="83"/>
      <c r="R15" s="64"/>
      <c r="S15" s="82"/>
      <c r="T15" s="83"/>
      <c r="U15" s="64"/>
      <c r="V15" s="82"/>
      <c r="W15" s="83"/>
      <c r="X15" s="84"/>
      <c r="Y15" s="82"/>
      <c r="Z15" s="146"/>
      <c r="AA15" s="148"/>
      <c r="AB15" s="240"/>
      <c r="AC15" s="28"/>
    </row>
    <row r="16" spans="1:40" s="14" customFormat="1" ht="18" customHeight="1" x14ac:dyDescent="0.25">
      <c r="A16" s="213">
        <v>16</v>
      </c>
      <c r="B16" s="219" t="s">
        <v>7</v>
      </c>
      <c r="C16" s="54"/>
      <c r="D16" s="62"/>
      <c r="E16" s="55"/>
      <c r="F16" s="111"/>
      <c r="G16" s="121"/>
      <c r="H16" s="57"/>
      <c r="I16" s="63"/>
      <c r="J16" s="56"/>
      <c r="K16" s="57"/>
      <c r="L16" s="63"/>
      <c r="M16" s="56"/>
      <c r="N16" s="57"/>
      <c r="O16" s="63"/>
      <c r="P16" s="56"/>
      <c r="Q16" s="57"/>
      <c r="R16" s="63"/>
      <c r="S16" s="56"/>
      <c r="T16" s="57"/>
      <c r="U16" s="63"/>
      <c r="V16" s="56"/>
      <c r="W16" s="57"/>
      <c r="X16" s="81"/>
      <c r="Y16" s="56"/>
      <c r="Z16" s="145"/>
      <c r="AA16" s="147"/>
      <c r="AB16" s="239"/>
      <c r="AC16" s="28"/>
    </row>
    <row r="17" spans="1:51" s="14" customFormat="1" ht="18" customHeight="1" x14ac:dyDescent="0.25">
      <c r="A17" s="213">
        <v>17</v>
      </c>
      <c r="B17" s="220" t="s">
        <v>9</v>
      </c>
      <c r="C17" s="307"/>
      <c r="D17" s="59"/>
      <c r="E17" s="308"/>
      <c r="F17" s="112"/>
      <c r="G17" s="179"/>
      <c r="H17" s="83"/>
      <c r="I17" s="64"/>
      <c r="J17" s="82"/>
      <c r="K17" s="83"/>
      <c r="L17" s="64"/>
      <c r="M17" s="82"/>
      <c r="N17" s="83"/>
      <c r="O17" s="64"/>
      <c r="P17" s="82"/>
      <c r="Q17" s="83"/>
      <c r="R17" s="64"/>
      <c r="S17" s="82"/>
      <c r="T17" s="83"/>
      <c r="U17" s="64"/>
      <c r="V17" s="82"/>
      <c r="W17" s="83"/>
      <c r="X17" s="84"/>
      <c r="Y17" s="82"/>
      <c r="Z17" s="146"/>
      <c r="AA17" s="148"/>
      <c r="AB17" s="240"/>
      <c r="AC17" s="28"/>
    </row>
    <row r="18" spans="1:51" s="14" customFormat="1" ht="18" customHeight="1" x14ac:dyDescent="0.25">
      <c r="A18" s="213">
        <v>18</v>
      </c>
      <c r="B18" s="219" t="s">
        <v>10</v>
      </c>
      <c r="C18" s="54"/>
      <c r="D18" s="62"/>
      <c r="E18" s="55"/>
      <c r="F18" s="111"/>
      <c r="G18" s="121"/>
      <c r="H18" s="57"/>
      <c r="I18" s="63"/>
      <c r="J18" s="56"/>
      <c r="K18" s="57"/>
      <c r="L18" s="63"/>
      <c r="M18" s="56"/>
      <c r="N18" s="57"/>
      <c r="O18" s="63"/>
      <c r="P18" s="56"/>
      <c r="Q18" s="57"/>
      <c r="R18" s="63"/>
      <c r="S18" s="56"/>
      <c r="T18" s="57"/>
      <c r="U18" s="63"/>
      <c r="V18" s="56"/>
      <c r="W18" s="57"/>
      <c r="X18" s="81"/>
      <c r="Y18" s="56"/>
      <c r="Z18" s="145"/>
      <c r="AA18" s="147"/>
      <c r="AB18" s="239"/>
      <c r="AC18" s="28"/>
    </row>
    <row r="19" spans="1:51" s="14" customFormat="1" ht="18" customHeight="1" x14ac:dyDescent="0.25">
      <c r="A19" s="213">
        <v>19</v>
      </c>
      <c r="B19" s="220" t="s">
        <v>11</v>
      </c>
      <c r="C19" s="58"/>
      <c r="D19" s="59"/>
      <c r="E19" s="168"/>
      <c r="F19" s="112"/>
      <c r="G19" s="179"/>
      <c r="H19" s="83"/>
      <c r="I19" s="64"/>
      <c r="J19" s="82"/>
      <c r="K19" s="83"/>
      <c r="L19" s="64"/>
      <c r="M19" s="82"/>
      <c r="N19" s="83"/>
      <c r="O19" s="64"/>
      <c r="P19" s="82"/>
      <c r="Q19" s="83"/>
      <c r="R19" s="64"/>
      <c r="S19" s="82"/>
      <c r="T19" s="83"/>
      <c r="U19" s="64"/>
      <c r="V19" s="82"/>
      <c r="W19" s="83"/>
      <c r="X19" s="84"/>
      <c r="Y19" s="82"/>
      <c r="Z19" s="146"/>
      <c r="AA19" s="148"/>
      <c r="AB19" s="240"/>
      <c r="AC19" s="28"/>
    </row>
    <row r="20" spans="1:51" s="14" customFormat="1" ht="18" customHeight="1" thickBot="1" x14ac:dyDescent="0.3">
      <c r="A20" s="213">
        <v>20</v>
      </c>
      <c r="B20" s="221" t="s">
        <v>13</v>
      </c>
      <c r="C20" s="107"/>
      <c r="D20" s="108"/>
      <c r="E20" s="109"/>
      <c r="F20" s="113"/>
      <c r="G20" s="122"/>
      <c r="H20" s="61"/>
      <c r="I20" s="320"/>
      <c r="J20" s="321"/>
      <c r="K20" s="322"/>
      <c r="L20" s="320"/>
      <c r="M20" s="323"/>
      <c r="N20" s="324"/>
      <c r="O20" s="320"/>
      <c r="P20" s="323"/>
      <c r="Q20" s="324"/>
      <c r="R20" s="320"/>
      <c r="S20" s="323"/>
      <c r="T20" s="324"/>
      <c r="U20" s="325"/>
      <c r="V20" s="323"/>
      <c r="W20" s="324"/>
      <c r="X20" s="320"/>
      <c r="Y20" s="323"/>
      <c r="Z20" s="326"/>
      <c r="AA20" s="327"/>
      <c r="AB20" s="241"/>
      <c r="AC20" s="28"/>
    </row>
    <row r="21" spans="1:51" s="36" customFormat="1" ht="18" customHeight="1" thickTop="1" thickBot="1" x14ac:dyDescent="0.3">
      <c r="A21" s="213">
        <v>21</v>
      </c>
      <c r="B21" s="318" t="s">
        <v>71</v>
      </c>
      <c r="C21" s="85" t="s">
        <v>56</v>
      </c>
      <c r="D21" s="303">
        <v>44306</v>
      </c>
      <c r="E21" s="454" t="s">
        <v>20</v>
      </c>
      <c r="F21" s="455"/>
      <c r="G21" s="34">
        <v>40</v>
      </c>
      <c r="H21" s="35">
        <v>50</v>
      </c>
      <c r="I21" s="328">
        <v>63</v>
      </c>
      <c r="J21" s="329">
        <v>80</v>
      </c>
      <c r="K21" s="330">
        <v>100</v>
      </c>
      <c r="L21" s="328">
        <v>125</v>
      </c>
      <c r="M21" s="329">
        <v>160</v>
      </c>
      <c r="N21" s="330">
        <v>200</v>
      </c>
      <c r="O21" s="328">
        <v>250</v>
      </c>
      <c r="P21" s="329">
        <v>315</v>
      </c>
      <c r="Q21" s="330">
        <v>400</v>
      </c>
      <c r="R21" s="328">
        <v>500</v>
      </c>
      <c r="S21" s="329">
        <v>630</v>
      </c>
      <c r="T21" s="330">
        <v>800</v>
      </c>
      <c r="U21" s="328">
        <v>1000</v>
      </c>
      <c r="V21" s="329">
        <v>1250</v>
      </c>
      <c r="W21" s="330">
        <v>1600</v>
      </c>
      <c r="X21" s="328">
        <v>2000</v>
      </c>
      <c r="Y21" s="329">
        <v>2500</v>
      </c>
      <c r="Z21" s="330">
        <v>3150</v>
      </c>
      <c r="AA21" s="331">
        <v>4000</v>
      </c>
      <c r="AB21" s="244">
        <v>5000</v>
      </c>
      <c r="AC21" s="32"/>
      <c r="AD21" s="14"/>
    </row>
    <row r="22" spans="1:51" s="31" customFormat="1" ht="5.0999999999999996" customHeight="1" thickBot="1" x14ac:dyDescent="0.3">
      <c r="A22" s="213"/>
      <c r="B22" s="317"/>
      <c r="C22" s="102"/>
      <c r="D22" s="102"/>
      <c r="E22" s="103"/>
      <c r="F22" s="104"/>
      <c r="G22" s="123"/>
      <c r="H22" s="29"/>
      <c r="I22" s="29"/>
      <c r="J22" s="29"/>
      <c r="K22" s="29"/>
      <c r="L22" s="29"/>
      <c r="M22" s="29"/>
      <c r="N22" s="29"/>
      <c r="O22" s="29"/>
      <c r="P22" s="29"/>
      <c r="Q22" s="29"/>
      <c r="R22" s="29"/>
      <c r="S22" s="29"/>
      <c r="T22" s="29"/>
      <c r="U22" s="30"/>
      <c r="V22" s="29"/>
      <c r="W22" s="29"/>
      <c r="X22" s="29"/>
      <c r="Y22" s="29"/>
      <c r="Z22" s="29"/>
      <c r="AA22" s="167"/>
      <c r="AB22" s="242"/>
      <c r="AC22" s="28"/>
      <c r="AD22" s="14"/>
      <c r="AE22" s="14"/>
      <c r="AF22" s="14"/>
      <c r="AG22" s="14"/>
      <c r="AH22" s="14"/>
      <c r="AI22" s="14"/>
      <c r="AJ22" s="14"/>
      <c r="AK22" s="14"/>
      <c r="AL22" s="14"/>
      <c r="AM22" s="14"/>
      <c r="AN22" s="14"/>
      <c r="AO22" s="14"/>
      <c r="AP22" s="14"/>
      <c r="AQ22" s="14"/>
      <c r="AR22" s="14"/>
      <c r="AS22" s="14"/>
      <c r="AT22" s="14"/>
      <c r="AU22" s="14"/>
      <c r="AV22" s="14"/>
      <c r="AW22" s="14"/>
      <c r="AX22" s="14"/>
      <c r="AY22" s="14"/>
    </row>
    <row r="23" spans="1:51" s="14" customFormat="1" ht="18" customHeight="1" thickBot="1" x14ac:dyDescent="0.3">
      <c r="A23" s="213">
        <v>23</v>
      </c>
      <c r="B23" s="222"/>
      <c r="C23" s="443" t="s">
        <v>69</v>
      </c>
      <c r="D23" s="444"/>
      <c r="E23" s="444"/>
      <c r="F23" s="445"/>
      <c r="G23" s="271"/>
      <c r="H23" s="272"/>
      <c r="I23" s="273"/>
      <c r="J23" s="274"/>
      <c r="K23" s="272"/>
      <c r="L23" s="273"/>
      <c r="M23" s="274"/>
      <c r="N23" s="272"/>
      <c r="O23" s="273"/>
      <c r="P23" s="274"/>
      <c r="Q23" s="272"/>
      <c r="R23" s="273"/>
      <c r="S23" s="274"/>
      <c r="T23" s="272"/>
      <c r="U23" s="273"/>
      <c r="V23" s="274"/>
      <c r="W23" s="272"/>
      <c r="X23" s="273"/>
      <c r="Y23" s="274"/>
      <c r="Z23" s="272"/>
      <c r="AA23" s="275"/>
      <c r="AB23" s="276"/>
      <c r="AC23" s="28"/>
    </row>
    <row r="24" spans="1:51" s="14" customFormat="1" ht="18" customHeight="1" thickBot="1" x14ac:dyDescent="0.3">
      <c r="A24" s="213">
        <v>24</v>
      </c>
      <c r="B24" s="223"/>
      <c r="C24" s="432" t="s">
        <v>70</v>
      </c>
      <c r="D24" s="433"/>
      <c r="E24" s="433"/>
      <c r="F24" s="434"/>
      <c r="G24" s="265" t="e">
        <f t="shared" ref="G24:H24" si="0">SUM($L$7/$L$8*$L$9)/G23</f>
        <v>#DIV/0!</v>
      </c>
      <c r="H24" s="266" t="e">
        <f t="shared" si="0"/>
        <v>#DIV/0!</v>
      </c>
      <c r="I24" s="267" t="e">
        <f>SUM($L$7/$L$8*$L$9)/I23</f>
        <v>#DIV/0!</v>
      </c>
      <c r="J24" s="268" t="e">
        <f t="shared" ref="J24:AB24" si="1">SUM($L$7/$L$8*$L$9)/J23</f>
        <v>#DIV/0!</v>
      </c>
      <c r="K24" s="266" t="e">
        <f t="shared" si="1"/>
        <v>#DIV/0!</v>
      </c>
      <c r="L24" s="267" t="e">
        <f t="shared" si="1"/>
        <v>#DIV/0!</v>
      </c>
      <c r="M24" s="268" t="e">
        <f t="shared" si="1"/>
        <v>#DIV/0!</v>
      </c>
      <c r="N24" s="266" t="e">
        <f t="shared" si="1"/>
        <v>#DIV/0!</v>
      </c>
      <c r="O24" s="267" t="e">
        <f t="shared" si="1"/>
        <v>#DIV/0!</v>
      </c>
      <c r="P24" s="268" t="e">
        <f t="shared" si="1"/>
        <v>#DIV/0!</v>
      </c>
      <c r="Q24" s="266" t="e">
        <f t="shared" si="1"/>
        <v>#DIV/0!</v>
      </c>
      <c r="R24" s="267" t="e">
        <f t="shared" si="1"/>
        <v>#DIV/0!</v>
      </c>
      <c r="S24" s="268" t="e">
        <f t="shared" si="1"/>
        <v>#DIV/0!</v>
      </c>
      <c r="T24" s="266" t="e">
        <f t="shared" si="1"/>
        <v>#DIV/0!</v>
      </c>
      <c r="U24" s="267" t="e">
        <f t="shared" si="1"/>
        <v>#DIV/0!</v>
      </c>
      <c r="V24" s="268" t="e">
        <f t="shared" si="1"/>
        <v>#DIV/0!</v>
      </c>
      <c r="W24" s="266" t="e">
        <f t="shared" si="1"/>
        <v>#DIV/0!</v>
      </c>
      <c r="X24" s="267" t="e">
        <f t="shared" si="1"/>
        <v>#DIV/0!</v>
      </c>
      <c r="Y24" s="268" t="e">
        <f t="shared" si="1"/>
        <v>#DIV/0!</v>
      </c>
      <c r="Z24" s="266" t="e">
        <f t="shared" si="1"/>
        <v>#DIV/0!</v>
      </c>
      <c r="AA24" s="269" t="e">
        <f t="shared" si="1"/>
        <v>#DIV/0!</v>
      </c>
      <c r="AB24" s="270" t="e">
        <f t="shared" si="1"/>
        <v>#DIV/0!</v>
      </c>
      <c r="AC24" s="28"/>
    </row>
    <row r="25" spans="1:51" s="14" customFormat="1" ht="4.95" customHeight="1" thickBot="1" x14ac:dyDescent="0.3">
      <c r="A25" s="213"/>
      <c r="B25" s="224"/>
      <c r="C25" s="319"/>
      <c r="D25" s="29"/>
      <c r="E25" s="29"/>
      <c r="F25" s="231"/>
      <c r="G25" s="69"/>
      <c r="H25" s="69"/>
      <c r="I25" s="29"/>
      <c r="J25" s="29"/>
      <c r="K25" s="29"/>
      <c r="L25" s="29"/>
      <c r="M25" s="29"/>
      <c r="N25" s="29"/>
      <c r="O25" s="29"/>
      <c r="P25" s="29"/>
      <c r="Q25" s="29"/>
      <c r="R25" s="29"/>
      <c r="S25" s="29"/>
      <c r="T25" s="29"/>
      <c r="U25" s="29"/>
      <c r="V25" s="29"/>
      <c r="W25" s="29"/>
      <c r="X25" s="29"/>
      <c r="Y25" s="29"/>
      <c r="Z25" s="29"/>
      <c r="AA25" s="167"/>
      <c r="AB25" s="167"/>
      <c r="AC25" s="28"/>
    </row>
    <row r="26" spans="1:51" s="14" customFormat="1" ht="18" customHeight="1" thickBot="1" x14ac:dyDescent="0.3">
      <c r="A26" s="213">
        <v>26</v>
      </c>
      <c r="B26" s="223"/>
      <c r="C26" s="435" t="s">
        <v>27</v>
      </c>
      <c r="D26" s="436"/>
      <c r="E26" s="436"/>
      <c r="F26" s="437"/>
      <c r="G26" s="277">
        <v>1.4</v>
      </c>
      <c r="H26" s="278">
        <v>1.3</v>
      </c>
      <c r="I26" s="279"/>
      <c r="J26" s="280"/>
      <c r="K26" s="278"/>
      <c r="L26" s="279"/>
      <c r="M26" s="280"/>
      <c r="N26" s="278"/>
      <c r="O26" s="279"/>
      <c r="P26" s="280"/>
      <c r="Q26" s="278"/>
      <c r="R26" s="279"/>
      <c r="S26" s="280"/>
      <c r="T26" s="278"/>
      <c r="U26" s="279"/>
      <c r="V26" s="280"/>
      <c r="W26" s="278"/>
      <c r="X26" s="279"/>
      <c r="Y26" s="280"/>
      <c r="Z26" s="278"/>
      <c r="AA26" s="281"/>
      <c r="AB26" s="282">
        <v>0.95</v>
      </c>
      <c r="AC26" s="28"/>
    </row>
    <row r="27" spans="1:51" s="14" customFormat="1" ht="18" customHeight="1" thickBot="1" x14ac:dyDescent="0.3">
      <c r="A27" s="213">
        <v>27</v>
      </c>
      <c r="B27" s="223"/>
      <c r="C27" s="438" t="s">
        <v>21</v>
      </c>
      <c r="D27" s="439"/>
      <c r="E27" s="439"/>
      <c r="F27" s="440"/>
      <c r="G27" s="283" t="e">
        <f t="shared" ref="G27:AB27" si="2">SUM($L$9*$L$7/G45)</f>
        <v>#DIV/0!</v>
      </c>
      <c r="H27" s="284" t="e">
        <f t="shared" si="2"/>
        <v>#DIV/0!</v>
      </c>
      <c r="I27" s="285" t="e">
        <f t="shared" si="2"/>
        <v>#DIV/0!</v>
      </c>
      <c r="J27" s="286" t="e">
        <f t="shared" si="2"/>
        <v>#DIV/0!</v>
      </c>
      <c r="K27" s="284" t="e">
        <f t="shared" si="2"/>
        <v>#DIV/0!</v>
      </c>
      <c r="L27" s="285" t="e">
        <f t="shared" si="2"/>
        <v>#DIV/0!</v>
      </c>
      <c r="M27" s="286" t="e">
        <f t="shared" si="2"/>
        <v>#DIV/0!</v>
      </c>
      <c r="N27" s="284" t="e">
        <f t="shared" si="2"/>
        <v>#DIV/0!</v>
      </c>
      <c r="O27" s="285" t="e">
        <f t="shared" si="2"/>
        <v>#DIV/0!</v>
      </c>
      <c r="P27" s="286" t="e">
        <f t="shared" si="2"/>
        <v>#DIV/0!</v>
      </c>
      <c r="Q27" s="284" t="e">
        <f t="shared" si="2"/>
        <v>#DIV/0!</v>
      </c>
      <c r="R27" s="285" t="e">
        <f t="shared" si="2"/>
        <v>#DIV/0!</v>
      </c>
      <c r="S27" s="286" t="e">
        <f t="shared" si="2"/>
        <v>#DIV/0!</v>
      </c>
      <c r="T27" s="284" t="e">
        <f t="shared" si="2"/>
        <v>#DIV/0!</v>
      </c>
      <c r="U27" s="285" t="e">
        <f t="shared" si="2"/>
        <v>#DIV/0!</v>
      </c>
      <c r="V27" s="286" t="e">
        <f t="shared" si="2"/>
        <v>#DIV/0!</v>
      </c>
      <c r="W27" s="284" t="e">
        <f t="shared" si="2"/>
        <v>#DIV/0!</v>
      </c>
      <c r="X27" s="285" t="e">
        <f t="shared" si="2"/>
        <v>#DIV/0!</v>
      </c>
      <c r="Y27" s="286" t="e">
        <f t="shared" si="2"/>
        <v>#DIV/0!</v>
      </c>
      <c r="Z27" s="284" t="e">
        <f t="shared" si="2"/>
        <v>#DIV/0!</v>
      </c>
      <c r="AA27" s="287" t="e">
        <f t="shared" si="2"/>
        <v>#DIV/0!</v>
      </c>
      <c r="AB27" s="288" t="e">
        <f t="shared" si="2"/>
        <v>#DIV/0!</v>
      </c>
      <c r="AC27" s="32"/>
    </row>
    <row r="28" spans="1:51" s="36" customFormat="1" ht="4.95" customHeight="1" thickBot="1" x14ac:dyDescent="0.3">
      <c r="A28" s="213"/>
      <c r="B28" s="225"/>
      <c r="C28" s="99"/>
      <c r="D28" s="37"/>
      <c r="E28" s="37"/>
      <c r="F28" s="232"/>
      <c r="G28" s="38"/>
      <c r="H28" s="38"/>
      <c r="I28" s="38"/>
      <c r="J28" s="38"/>
      <c r="K28" s="38"/>
      <c r="L28" s="38"/>
      <c r="M28" s="38"/>
      <c r="N28" s="38"/>
      <c r="O28" s="38"/>
      <c r="P28" s="38"/>
      <c r="Q28" s="38"/>
      <c r="R28" s="38"/>
      <c r="S28" s="38"/>
      <c r="T28" s="38"/>
      <c r="U28" s="38"/>
      <c r="V28" s="38"/>
      <c r="W28" s="38"/>
      <c r="X28" s="38"/>
      <c r="Y28" s="38"/>
      <c r="Z28" s="38"/>
      <c r="AA28" s="166"/>
      <c r="AB28" s="245"/>
      <c r="AC28" s="32"/>
      <c r="AD28" s="14"/>
    </row>
    <row r="29" spans="1:51" s="14" customFormat="1" ht="18" customHeight="1" thickTop="1" thickBot="1" x14ac:dyDescent="0.3">
      <c r="A29" s="213">
        <v>29</v>
      </c>
      <c r="B29" s="410" t="s">
        <v>25</v>
      </c>
      <c r="C29" s="411"/>
      <c r="D29" s="441" t="s">
        <v>1</v>
      </c>
      <c r="E29" s="442"/>
      <c r="F29" s="233" t="s">
        <v>12</v>
      </c>
      <c r="G29" s="39"/>
      <c r="H29" s="39"/>
      <c r="I29" s="39"/>
      <c r="J29" s="40"/>
      <c r="K29" s="40"/>
      <c r="L29" s="40"/>
      <c r="M29" s="40"/>
      <c r="N29" s="40"/>
      <c r="O29" s="41" t="s">
        <v>14</v>
      </c>
      <c r="P29" s="41"/>
      <c r="Q29" s="41"/>
      <c r="R29" s="41"/>
      <c r="S29" s="40"/>
      <c r="T29" s="40"/>
      <c r="U29" s="40"/>
      <c r="V29" s="40"/>
      <c r="W29" s="40"/>
      <c r="X29" s="40"/>
      <c r="Y29" s="40"/>
      <c r="Z29" s="40"/>
      <c r="AA29" s="163"/>
      <c r="AB29" s="154"/>
      <c r="AC29" s="28"/>
    </row>
    <row r="30" spans="1:51" s="20" customFormat="1" ht="18" customHeight="1" x14ac:dyDescent="0.3">
      <c r="A30" s="213">
        <v>30</v>
      </c>
      <c r="B30" s="216" t="e">
        <f>MAXA($I$23,$L$23,$O$23,$R$23,$U$23,$X$23)/MINA($I$23,$L$23,$O$23,$R$23,$U$23,$X$23)</f>
        <v>#DIV/0!</v>
      </c>
      <c r="C30" s="204" t="s">
        <v>63</v>
      </c>
      <c r="D30" s="422">
        <f t="shared" ref="D30:D39" si="3">D11</f>
        <v>0</v>
      </c>
      <c r="E30" s="423"/>
      <c r="F30" s="234" t="str">
        <f t="shared" ref="F30:F39" si="4">B11</f>
        <v>A</v>
      </c>
      <c r="G30" s="183">
        <f t="shared" ref="G30:AB30" si="5">SUM(G11*$F$11)</f>
        <v>0</v>
      </c>
      <c r="H30" s="42">
        <f t="shared" si="5"/>
        <v>0</v>
      </c>
      <c r="I30" s="65">
        <f t="shared" si="5"/>
        <v>0</v>
      </c>
      <c r="J30" s="42">
        <f t="shared" si="5"/>
        <v>0</v>
      </c>
      <c r="K30" s="42">
        <f t="shared" si="5"/>
        <v>0</v>
      </c>
      <c r="L30" s="65">
        <f t="shared" si="5"/>
        <v>0</v>
      </c>
      <c r="M30" s="42">
        <f t="shared" si="5"/>
        <v>0</v>
      </c>
      <c r="N30" s="42">
        <f t="shared" si="5"/>
        <v>0</v>
      </c>
      <c r="O30" s="65">
        <f t="shared" si="5"/>
        <v>0</v>
      </c>
      <c r="P30" s="42">
        <f t="shared" si="5"/>
        <v>0</v>
      </c>
      <c r="Q30" s="42">
        <f t="shared" si="5"/>
        <v>0</v>
      </c>
      <c r="R30" s="65">
        <f t="shared" si="5"/>
        <v>0</v>
      </c>
      <c r="S30" s="42">
        <f t="shared" si="5"/>
        <v>0</v>
      </c>
      <c r="T30" s="42">
        <f t="shared" si="5"/>
        <v>0</v>
      </c>
      <c r="U30" s="65">
        <f t="shared" si="5"/>
        <v>0</v>
      </c>
      <c r="V30" s="42">
        <f t="shared" si="5"/>
        <v>0</v>
      </c>
      <c r="W30" s="42">
        <f t="shared" si="5"/>
        <v>0</v>
      </c>
      <c r="X30" s="65">
        <f t="shared" si="5"/>
        <v>0</v>
      </c>
      <c r="Y30" s="42">
        <f t="shared" si="5"/>
        <v>0</v>
      </c>
      <c r="Z30" s="149">
        <f t="shared" si="5"/>
        <v>0</v>
      </c>
      <c r="AA30" s="155">
        <f t="shared" si="5"/>
        <v>0</v>
      </c>
      <c r="AB30" s="140">
        <f t="shared" si="5"/>
        <v>0</v>
      </c>
      <c r="AC30" s="26"/>
    </row>
    <row r="31" spans="1:51" s="14" customFormat="1" ht="18" customHeight="1" x14ac:dyDescent="0.25">
      <c r="A31" s="213">
        <v>31</v>
      </c>
      <c r="B31" s="424" t="s">
        <v>26</v>
      </c>
      <c r="C31" s="425"/>
      <c r="D31" s="426">
        <f t="shared" si="3"/>
        <v>0</v>
      </c>
      <c r="E31" s="427"/>
      <c r="F31" s="235" t="str">
        <f t="shared" si="4"/>
        <v>B</v>
      </c>
      <c r="G31" s="184">
        <f t="shared" ref="G31:AB31" si="6">SUM(G12*$F$12)</f>
        <v>0</v>
      </c>
      <c r="H31" s="43">
        <f t="shared" si="6"/>
        <v>0</v>
      </c>
      <c r="I31" s="67">
        <f t="shared" si="6"/>
        <v>0</v>
      </c>
      <c r="J31" s="43">
        <f t="shared" si="6"/>
        <v>0</v>
      </c>
      <c r="K31" s="43">
        <f t="shared" si="6"/>
        <v>0</v>
      </c>
      <c r="L31" s="67">
        <f t="shared" si="6"/>
        <v>0</v>
      </c>
      <c r="M31" s="43">
        <f t="shared" si="6"/>
        <v>0</v>
      </c>
      <c r="N31" s="43">
        <f t="shared" si="6"/>
        <v>0</v>
      </c>
      <c r="O31" s="67">
        <f t="shared" si="6"/>
        <v>0</v>
      </c>
      <c r="P31" s="43">
        <f t="shared" si="6"/>
        <v>0</v>
      </c>
      <c r="Q31" s="43">
        <f t="shared" si="6"/>
        <v>0</v>
      </c>
      <c r="R31" s="67">
        <f t="shared" si="6"/>
        <v>0</v>
      </c>
      <c r="S31" s="43">
        <f t="shared" si="6"/>
        <v>0</v>
      </c>
      <c r="T31" s="43">
        <f t="shared" si="6"/>
        <v>0</v>
      </c>
      <c r="U31" s="67">
        <f t="shared" si="6"/>
        <v>0</v>
      </c>
      <c r="V31" s="43">
        <f t="shared" si="6"/>
        <v>0</v>
      </c>
      <c r="W31" s="43">
        <f t="shared" si="6"/>
        <v>0</v>
      </c>
      <c r="X31" s="67">
        <f t="shared" si="6"/>
        <v>0</v>
      </c>
      <c r="Y31" s="43">
        <f t="shared" si="6"/>
        <v>0</v>
      </c>
      <c r="Z31" s="150">
        <f t="shared" si="6"/>
        <v>0</v>
      </c>
      <c r="AA31" s="156">
        <f t="shared" si="6"/>
        <v>0</v>
      </c>
      <c r="AB31" s="141">
        <f t="shared" si="6"/>
        <v>0</v>
      </c>
      <c r="AC31" s="28"/>
    </row>
    <row r="32" spans="1:51" s="14" customFormat="1" ht="18" customHeight="1" thickBot="1" x14ac:dyDescent="0.3">
      <c r="A32" s="213">
        <v>32</v>
      </c>
      <c r="B32" s="215" t="e">
        <f>MAXA($I$27,$L$27,$O$27,$R$27,$U$27,$X$27)/MINA($I$27,$L$27,$O$27,$R$27,$U$27,$X$27)</f>
        <v>#DIV/0!</v>
      </c>
      <c r="C32" s="205" t="s">
        <v>64</v>
      </c>
      <c r="D32" s="428">
        <f t="shared" si="3"/>
        <v>0</v>
      </c>
      <c r="E32" s="429"/>
      <c r="F32" s="236" t="str">
        <f t="shared" si="4"/>
        <v>C</v>
      </c>
      <c r="G32" s="185">
        <f t="shared" ref="G32:AB32" si="7">SUM(G13*$F$13)</f>
        <v>0</v>
      </c>
      <c r="H32" s="78">
        <f t="shared" si="7"/>
        <v>0</v>
      </c>
      <c r="I32" s="79">
        <f t="shared" si="7"/>
        <v>0</v>
      </c>
      <c r="J32" s="78">
        <f t="shared" si="7"/>
        <v>0</v>
      </c>
      <c r="K32" s="78">
        <f t="shared" si="7"/>
        <v>0</v>
      </c>
      <c r="L32" s="79">
        <f t="shared" si="7"/>
        <v>0</v>
      </c>
      <c r="M32" s="78">
        <f t="shared" si="7"/>
        <v>0</v>
      </c>
      <c r="N32" s="78">
        <f t="shared" si="7"/>
        <v>0</v>
      </c>
      <c r="O32" s="79">
        <f t="shared" si="7"/>
        <v>0</v>
      </c>
      <c r="P32" s="78">
        <f t="shared" si="7"/>
        <v>0</v>
      </c>
      <c r="Q32" s="78">
        <f t="shared" si="7"/>
        <v>0</v>
      </c>
      <c r="R32" s="79">
        <f t="shared" si="7"/>
        <v>0</v>
      </c>
      <c r="S32" s="78">
        <f t="shared" si="7"/>
        <v>0</v>
      </c>
      <c r="T32" s="78">
        <f t="shared" si="7"/>
        <v>0</v>
      </c>
      <c r="U32" s="79">
        <f t="shared" si="7"/>
        <v>0</v>
      </c>
      <c r="V32" s="78">
        <f t="shared" si="7"/>
        <v>0</v>
      </c>
      <c r="W32" s="78">
        <f t="shared" si="7"/>
        <v>0</v>
      </c>
      <c r="X32" s="79">
        <f t="shared" si="7"/>
        <v>0</v>
      </c>
      <c r="Y32" s="78">
        <f t="shared" si="7"/>
        <v>0</v>
      </c>
      <c r="Z32" s="151">
        <f t="shared" si="7"/>
        <v>0</v>
      </c>
      <c r="AA32" s="157">
        <f t="shared" si="7"/>
        <v>0</v>
      </c>
      <c r="AB32" s="142">
        <f t="shared" si="7"/>
        <v>0</v>
      </c>
      <c r="AC32" s="28"/>
    </row>
    <row r="33" spans="1:30" s="14" customFormat="1" ht="18" customHeight="1" thickTop="1" x14ac:dyDescent="0.25">
      <c r="A33" s="213">
        <v>33</v>
      </c>
      <c r="B33" s="410" t="s">
        <v>35</v>
      </c>
      <c r="C33" s="411"/>
      <c r="D33" s="430">
        <f t="shared" si="3"/>
        <v>0</v>
      </c>
      <c r="E33" s="431"/>
      <c r="F33" s="235" t="str">
        <f t="shared" si="4"/>
        <v>D</v>
      </c>
      <c r="G33" s="186">
        <f t="shared" ref="G33:AB33" si="8">SUM(G14*$F$14)</f>
        <v>0</v>
      </c>
      <c r="H33" s="75">
        <f t="shared" si="8"/>
        <v>0</v>
      </c>
      <c r="I33" s="76">
        <f t="shared" si="8"/>
        <v>0</v>
      </c>
      <c r="J33" s="75">
        <f t="shared" si="8"/>
        <v>0</v>
      </c>
      <c r="K33" s="75">
        <f t="shared" si="8"/>
        <v>0</v>
      </c>
      <c r="L33" s="76">
        <f t="shared" si="8"/>
        <v>0</v>
      </c>
      <c r="M33" s="75">
        <f t="shared" si="8"/>
        <v>0</v>
      </c>
      <c r="N33" s="75">
        <f t="shared" si="8"/>
        <v>0</v>
      </c>
      <c r="O33" s="76">
        <f t="shared" si="8"/>
        <v>0</v>
      </c>
      <c r="P33" s="75">
        <f t="shared" si="8"/>
        <v>0</v>
      </c>
      <c r="Q33" s="75">
        <f t="shared" si="8"/>
        <v>0</v>
      </c>
      <c r="R33" s="76">
        <f t="shared" si="8"/>
        <v>0</v>
      </c>
      <c r="S33" s="75">
        <f t="shared" si="8"/>
        <v>0</v>
      </c>
      <c r="T33" s="75">
        <f t="shared" si="8"/>
        <v>0</v>
      </c>
      <c r="U33" s="76">
        <f t="shared" si="8"/>
        <v>0</v>
      </c>
      <c r="V33" s="75">
        <f t="shared" si="8"/>
        <v>0</v>
      </c>
      <c r="W33" s="75">
        <f t="shared" si="8"/>
        <v>0</v>
      </c>
      <c r="X33" s="76">
        <f t="shared" si="8"/>
        <v>0</v>
      </c>
      <c r="Y33" s="75">
        <f t="shared" si="8"/>
        <v>0</v>
      </c>
      <c r="Z33" s="152">
        <f t="shared" si="8"/>
        <v>0</v>
      </c>
      <c r="AA33" s="158">
        <f t="shared" si="8"/>
        <v>0</v>
      </c>
      <c r="AB33" s="143">
        <f t="shared" si="8"/>
        <v>0</v>
      </c>
      <c r="AC33" s="28"/>
    </row>
    <row r="34" spans="1:30" s="14" customFormat="1" ht="18" customHeight="1" x14ac:dyDescent="0.25">
      <c r="A34" s="213">
        <v>34</v>
      </c>
      <c r="B34" s="214">
        <f>SUM($R$23+$U$23)/2</f>
        <v>0</v>
      </c>
      <c r="C34" s="206" t="s">
        <v>63</v>
      </c>
      <c r="D34" s="402">
        <f t="shared" si="3"/>
        <v>0</v>
      </c>
      <c r="E34" s="403"/>
      <c r="F34" s="236" t="str">
        <f t="shared" si="4"/>
        <v>E</v>
      </c>
      <c r="G34" s="184">
        <f t="shared" ref="G34:AB34" si="9">SUM(G15*$F$15)</f>
        <v>0</v>
      </c>
      <c r="H34" s="43">
        <f t="shared" si="9"/>
        <v>0</v>
      </c>
      <c r="I34" s="66">
        <f t="shared" si="9"/>
        <v>0</v>
      </c>
      <c r="J34" s="43">
        <f t="shared" si="9"/>
        <v>0</v>
      </c>
      <c r="K34" s="43">
        <f t="shared" si="9"/>
        <v>0</v>
      </c>
      <c r="L34" s="66">
        <f t="shared" si="9"/>
        <v>0</v>
      </c>
      <c r="M34" s="43">
        <f t="shared" si="9"/>
        <v>0</v>
      </c>
      <c r="N34" s="43">
        <f t="shared" si="9"/>
        <v>0</v>
      </c>
      <c r="O34" s="66">
        <f t="shared" si="9"/>
        <v>0</v>
      </c>
      <c r="P34" s="43">
        <f t="shared" si="9"/>
        <v>0</v>
      </c>
      <c r="Q34" s="43">
        <f t="shared" si="9"/>
        <v>0</v>
      </c>
      <c r="R34" s="66">
        <f t="shared" si="9"/>
        <v>0</v>
      </c>
      <c r="S34" s="43">
        <f t="shared" si="9"/>
        <v>0</v>
      </c>
      <c r="T34" s="43">
        <f t="shared" si="9"/>
        <v>0</v>
      </c>
      <c r="U34" s="66">
        <f t="shared" si="9"/>
        <v>0</v>
      </c>
      <c r="V34" s="43">
        <f t="shared" si="9"/>
        <v>0</v>
      </c>
      <c r="W34" s="43">
        <f t="shared" si="9"/>
        <v>0</v>
      </c>
      <c r="X34" s="66">
        <f t="shared" si="9"/>
        <v>0</v>
      </c>
      <c r="Y34" s="43">
        <f t="shared" si="9"/>
        <v>0</v>
      </c>
      <c r="Z34" s="150">
        <f t="shared" si="9"/>
        <v>0</v>
      </c>
      <c r="AA34" s="159">
        <f t="shared" si="9"/>
        <v>0</v>
      </c>
      <c r="AB34" s="141">
        <f t="shared" si="9"/>
        <v>0</v>
      </c>
      <c r="AC34" s="28"/>
    </row>
    <row r="35" spans="1:30" s="14" customFormat="1" ht="18" customHeight="1" x14ac:dyDescent="0.25">
      <c r="A35" s="213">
        <v>35</v>
      </c>
      <c r="B35" s="404" t="s">
        <v>78</v>
      </c>
      <c r="C35" s="405"/>
      <c r="D35" s="406">
        <f t="shared" si="3"/>
        <v>0</v>
      </c>
      <c r="E35" s="407"/>
      <c r="F35" s="235" t="str">
        <f t="shared" si="4"/>
        <v>F</v>
      </c>
      <c r="G35" s="185">
        <f t="shared" ref="G35:AB35" si="10">SUM(G16*$F$16)</f>
        <v>0</v>
      </c>
      <c r="H35" s="78">
        <f t="shared" si="10"/>
        <v>0</v>
      </c>
      <c r="I35" s="80">
        <f t="shared" si="10"/>
        <v>0</v>
      </c>
      <c r="J35" s="78">
        <f t="shared" si="10"/>
        <v>0</v>
      </c>
      <c r="K35" s="78">
        <f t="shared" si="10"/>
        <v>0</v>
      </c>
      <c r="L35" s="80">
        <f t="shared" si="10"/>
        <v>0</v>
      </c>
      <c r="M35" s="78">
        <f t="shared" si="10"/>
        <v>0</v>
      </c>
      <c r="N35" s="78">
        <f t="shared" si="10"/>
        <v>0</v>
      </c>
      <c r="O35" s="80">
        <f t="shared" si="10"/>
        <v>0</v>
      </c>
      <c r="P35" s="78">
        <f t="shared" si="10"/>
        <v>0</v>
      </c>
      <c r="Q35" s="78">
        <f t="shared" si="10"/>
        <v>0</v>
      </c>
      <c r="R35" s="80">
        <f t="shared" si="10"/>
        <v>0</v>
      </c>
      <c r="S35" s="78">
        <f t="shared" si="10"/>
        <v>0</v>
      </c>
      <c r="T35" s="78">
        <f t="shared" si="10"/>
        <v>0</v>
      </c>
      <c r="U35" s="80">
        <f t="shared" si="10"/>
        <v>0</v>
      </c>
      <c r="V35" s="78">
        <f t="shared" si="10"/>
        <v>0</v>
      </c>
      <c r="W35" s="78">
        <f t="shared" si="10"/>
        <v>0</v>
      </c>
      <c r="X35" s="80">
        <f t="shared" si="10"/>
        <v>0</v>
      </c>
      <c r="Y35" s="78">
        <f t="shared" si="10"/>
        <v>0</v>
      </c>
      <c r="Z35" s="151">
        <f t="shared" si="10"/>
        <v>0</v>
      </c>
      <c r="AA35" s="160">
        <f t="shared" si="10"/>
        <v>0</v>
      </c>
      <c r="AB35" s="142">
        <f t="shared" si="10"/>
        <v>0</v>
      </c>
      <c r="AC35" s="28"/>
    </row>
    <row r="36" spans="1:30" s="14" customFormat="1" ht="18" customHeight="1" thickBot="1" x14ac:dyDescent="0.3">
      <c r="A36" s="213">
        <v>36</v>
      </c>
      <c r="B36" s="215" t="e">
        <f>SUM($R$27+$U$27)/2</f>
        <v>#DIV/0!</v>
      </c>
      <c r="C36" s="207" t="s">
        <v>64</v>
      </c>
      <c r="D36" s="408">
        <f t="shared" si="3"/>
        <v>0</v>
      </c>
      <c r="E36" s="409"/>
      <c r="F36" s="236" t="str">
        <f t="shared" si="4"/>
        <v>G</v>
      </c>
      <c r="G36" s="186">
        <f t="shared" ref="G36:AB36" si="11">SUM(G17*$F$17)</f>
        <v>0</v>
      </c>
      <c r="H36" s="75">
        <f t="shared" si="11"/>
        <v>0</v>
      </c>
      <c r="I36" s="77">
        <f t="shared" si="11"/>
        <v>0</v>
      </c>
      <c r="J36" s="75">
        <f t="shared" si="11"/>
        <v>0</v>
      </c>
      <c r="K36" s="75">
        <f t="shared" si="11"/>
        <v>0</v>
      </c>
      <c r="L36" s="77">
        <f t="shared" si="11"/>
        <v>0</v>
      </c>
      <c r="M36" s="75">
        <f t="shared" si="11"/>
        <v>0</v>
      </c>
      <c r="N36" s="75">
        <f t="shared" si="11"/>
        <v>0</v>
      </c>
      <c r="O36" s="77">
        <f t="shared" si="11"/>
        <v>0</v>
      </c>
      <c r="P36" s="75">
        <f t="shared" si="11"/>
        <v>0</v>
      </c>
      <c r="Q36" s="75">
        <f t="shared" si="11"/>
        <v>0</v>
      </c>
      <c r="R36" s="77">
        <f t="shared" si="11"/>
        <v>0</v>
      </c>
      <c r="S36" s="75">
        <f t="shared" si="11"/>
        <v>0</v>
      </c>
      <c r="T36" s="75">
        <f t="shared" si="11"/>
        <v>0</v>
      </c>
      <c r="U36" s="77">
        <f t="shared" si="11"/>
        <v>0</v>
      </c>
      <c r="V36" s="75">
        <f t="shared" si="11"/>
        <v>0</v>
      </c>
      <c r="W36" s="75">
        <f t="shared" si="11"/>
        <v>0</v>
      </c>
      <c r="X36" s="77">
        <f t="shared" si="11"/>
        <v>0</v>
      </c>
      <c r="Y36" s="75">
        <f t="shared" si="11"/>
        <v>0</v>
      </c>
      <c r="Z36" s="152">
        <f t="shared" si="11"/>
        <v>0</v>
      </c>
      <c r="AA36" s="161">
        <f t="shared" si="11"/>
        <v>0</v>
      </c>
      <c r="AB36" s="143">
        <f t="shared" si="11"/>
        <v>0</v>
      </c>
      <c r="AC36" s="28"/>
    </row>
    <row r="37" spans="1:30" s="14" customFormat="1" ht="18" customHeight="1" thickTop="1" x14ac:dyDescent="0.25">
      <c r="A37" s="213">
        <v>37</v>
      </c>
      <c r="B37" s="410" t="s">
        <v>36</v>
      </c>
      <c r="C37" s="411"/>
      <c r="D37" s="406">
        <f t="shared" si="3"/>
        <v>0</v>
      </c>
      <c r="E37" s="407"/>
      <c r="F37" s="235" t="str">
        <f t="shared" si="4"/>
        <v>H</v>
      </c>
      <c r="G37" s="185">
        <f t="shared" ref="G37:AB37" si="12">SUM(G18*$F$18)</f>
        <v>0</v>
      </c>
      <c r="H37" s="78">
        <f t="shared" si="12"/>
        <v>0</v>
      </c>
      <c r="I37" s="80">
        <f t="shared" si="12"/>
        <v>0</v>
      </c>
      <c r="J37" s="78">
        <f t="shared" si="12"/>
        <v>0</v>
      </c>
      <c r="K37" s="78">
        <f t="shared" si="12"/>
        <v>0</v>
      </c>
      <c r="L37" s="80">
        <f t="shared" si="12"/>
        <v>0</v>
      </c>
      <c r="M37" s="78">
        <f t="shared" si="12"/>
        <v>0</v>
      </c>
      <c r="N37" s="78">
        <f t="shared" si="12"/>
        <v>0</v>
      </c>
      <c r="O37" s="80">
        <f t="shared" si="12"/>
        <v>0</v>
      </c>
      <c r="P37" s="78">
        <f t="shared" si="12"/>
        <v>0</v>
      </c>
      <c r="Q37" s="78">
        <f t="shared" si="12"/>
        <v>0</v>
      </c>
      <c r="R37" s="80">
        <f t="shared" si="12"/>
        <v>0</v>
      </c>
      <c r="S37" s="78">
        <f t="shared" si="12"/>
        <v>0</v>
      </c>
      <c r="T37" s="78">
        <f t="shared" si="12"/>
        <v>0</v>
      </c>
      <c r="U37" s="80">
        <f t="shared" si="12"/>
        <v>0</v>
      </c>
      <c r="V37" s="78">
        <f t="shared" si="12"/>
        <v>0</v>
      </c>
      <c r="W37" s="78">
        <f t="shared" si="12"/>
        <v>0</v>
      </c>
      <c r="X37" s="80">
        <f t="shared" si="12"/>
        <v>0</v>
      </c>
      <c r="Y37" s="78">
        <f t="shared" si="12"/>
        <v>0</v>
      </c>
      <c r="Z37" s="151">
        <f t="shared" si="12"/>
        <v>0</v>
      </c>
      <c r="AA37" s="160">
        <f t="shared" si="12"/>
        <v>0</v>
      </c>
      <c r="AB37" s="142">
        <f t="shared" si="12"/>
        <v>0</v>
      </c>
      <c r="AC37" s="28"/>
    </row>
    <row r="38" spans="1:30" s="14" customFormat="1" ht="18" customHeight="1" x14ac:dyDescent="0.25">
      <c r="A38" s="213">
        <v>38</v>
      </c>
      <c r="B38" s="214">
        <f>SUM($R$23+$U$23+$X$23+$AA$23)/4</f>
        <v>0</v>
      </c>
      <c r="C38" s="206" t="s">
        <v>63</v>
      </c>
      <c r="D38" s="408">
        <f t="shared" si="3"/>
        <v>0</v>
      </c>
      <c r="E38" s="409"/>
      <c r="F38" s="236" t="str">
        <f t="shared" si="4"/>
        <v>I</v>
      </c>
      <c r="G38" s="186">
        <f t="shared" ref="G38:AB38" si="13">SUM(G19*$F$19)</f>
        <v>0</v>
      </c>
      <c r="H38" s="75">
        <f t="shared" si="13"/>
        <v>0</v>
      </c>
      <c r="I38" s="77">
        <f t="shared" si="13"/>
        <v>0</v>
      </c>
      <c r="J38" s="75">
        <f t="shared" si="13"/>
        <v>0</v>
      </c>
      <c r="K38" s="75">
        <f t="shared" si="13"/>
        <v>0</v>
      </c>
      <c r="L38" s="77">
        <f t="shared" si="13"/>
        <v>0</v>
      </c>
      <c r="M38" s="75">
        <f t="shared" si="13"/>
        <v>0</v>
      </c>
      <c r="N38" s="75">
        <f t="shared" si="13"/>
        <v>0</v>
      </c>
      <c r="O38" s="77">
        <f t="shared" si="13"/>
        <v>0</v>
      </c>
      <c r="P38" s="75">
        <f t="shared" si="13"/>
        <v>0</v>
      </c>
      <c r="Q38" s="75">
        <f t="shared" si="13"/>
        <v>0</v>
      </c>
      <c r="R38" s="77">
        <f t="shared" si="13"/>
        <v>0</v>
      </c>
      <c r="S38" s="75">
        <f t="shared" si="13"/>
        <v>0</v>
      </c>
      <c r="T38" s="75">
        <f t="shared" si="13"/>
        <v>0</v>
      </c>
      <c r="U38" s="77">
        <f t="shared" si="13"/>
        <v>0</v>
      </c>
      <c r="V38" s="75">
        <f t="shared" si="13"/>
        <v>0</v>
      </c>
      <c r="W38" s="75">
        <f t="shared" si="13"/>
        <v>0</v>
      </c>
      <c r="X38" s="77">
        <f t="shared" si="13"/>
        <v>0</v>
      </c>
      <c r="Y38" s="75">
        <f t="shared" si="13"/>
        <v>0</v>
      </c>
      <c r="Z38" s="152">
        <f t="shared" si="13"/>
        <v>0</v>
      </c>
      <c r="AA38" s="161">
        <f t="shared" si="13"/>
        <v>0</v>
      </c>
      <c r="AB38" s="143">
        <f t="shared" si="13"/>
        <v>0</v>
      </c>
      <c r="AC38" s="28"/>
    </row>
    <row r="39" spans="1:30" s="14" customFormat="1" ht="18" customHeight="1" thickBot="1" x14ac:dyDescent="0.3">
      <c r="A39" s="213">
        <v>39</v>
      </c>
      <c r="B39" s="412" t="s">
        <v>79</v>
      </c>
      <c r="C39" s="413"/>
      <c r="D39" s="414">
        <f t="shared" si="3"/>
        <v>0</v>
      </c>
      <c r="E39" s="415"/>
      <c r="F39" s="237" t="str">
        <f t="shared" si="4"/>
        <v>J</v>
      </c>
      <c r="G39" s="187">
        <f t="shared" ref="G39:AB39" si="14">SUM(G20*$F$20)</f>
        <v>0</v>
      </c>
      <c r="H39" s="44">
        <f t="shared" si="14"/>
        <v>0</v>
      </c>
      <c r="I39" s="68">
        <f t="shared" si="14"/>
        <v>0</v>
      </c>
      <c r="J39" s="44">
        <f t="shared" si="14"/>
        <v>0</v>
      </c>
      <c r="K39" s="44">
        <f t="shared" si="14"/>
        <v>0</v>
      </c>
      <c r="L39" s="68">
        <f t="shared" si="14"/>
        <v>0</v>
      </c>
      <c r="M39" s="44">
        <f t="shared" si="14"/>
        <v>0</v>
      </c>
      <c r="N39" s="44">
        <f t="shared" si="14"/>
        <v>0</v>
      </c>
      <c r="O39" s="68">
        <f t="shared" si="14"/>
        <v>0</v>
      </c>
      <c r="P39" s="44">
        <f t="shared" si="14"/>
        <v>0</v>
      </c>
      <c r="Q39" s="44">
        <f t="shared" si="14"/>
        <v>0</v>
      </c>
      <c r="R39" s="68">
        <f t="shared" si="14"/>
        <v>0</v>
      </c>
      <c r="S39" s="44">
        <f t="shared" si="14"/>
        <v>0</v>
      </c>
      <c r="T39" s="44">
        <f t="shared" si="14"/>
        <v>0</v>
      </c>
      <c r="U39" s="68">
        <f t="shared" si="14"/>
        <v>0</v>
      </c>
      <c r="V39" s="44">
        <f t="shared" si="14"/>
        <v>0</v>
      </c>
      <c r="W39" s="44">
        <f t="shared" si="14"/>
        <v>0</v>
      </c>
      <c r="X39" s="68">
        <f t="shared" si="14"/>
        <v>0</v>
      </c>
      <c r="Y39" s="44">
        <f t="shared" si="14"/>
        <v>0</v>
      </c>
      <c r="Z39" s="153">
        <f t="shared" si="14"/>
        <v>0</v>
      </c>
      <c r="AA39" s="162">
        <f t="shared" si="14"/>
        <v>0</v>
      </c>
      <c r="AB39" s="144">
        <f t="shared" si="14"/>
        <v>0</v>
      </c>
      <c r="AC39" s="28"/>
    </row>
    <row r="40" spans="1:30" s="14" customFormat="1" ht="4.95" customHeight="1" thickTop="1" thickBot="1" x14ac:dyDescent="0.3">
      <c r="A40" s="213"/>
      <c r="B40" s="412"/>
      <c r="C40" s="413"/>
      <c r="D40" s="135"/>
      <c r="E40" s="136"/>
      <c r="F40" s="188"/>
      <c r="G40" s="45"/>
      <c r="H40" s="45"/>
      <c r="I40" s="45"/>
      <c r="J40" s="45"/>
      <c r="K40" s="45"/>
      <c r="L40" s="45"/>
      <c r="M40" s="45"/>
      <c r="N40" s="45"/>
      <c r="O40" s="45"/>
      <c r="P40" s="45"/>
      <c r="Q40" s="45"/>
      <c r="R40" s="45"/>
      <c r="S40" s="45"/>
      <c r="T40" s="45"/>
      <c r="U40" s="45"/>
      <c r="V40" s="45"/>
      <c r="W40" s="45"/>
      <c r="X40" s="45"/>
      <c r="Y40" s="45"/>
      <c r="Z40" s="45"/>
      <c r="AA40" s="165"/>
      <c r="AB40" s="246"/>
      <c r="AC40" s="46"/>
    </row>
    <row r="41" spans="1:30" s="14" customFormat="1" ht="18" customHeight="1" thickTop="1" thickBot="1" x14ac:dyDescent="0.3">
      <c r="A41" s="213">
        <v>41</v>
      </c>
      <c r="B41" s="470" t="e">
        <f>SUM($R$27+$U$27+$X$27+$AA$27)/4</f>
        <v>#DIV/0!</v>
      </c>
      <c r="C41" s="471" t="s">
        <v>64</v>
      </c>
      <c r="D41" s="416" t="s">
        <v>20</v>
      </c>
      <c r="E41" s="417"/>
      <c r="F41" s="418"/>
      <c r="G41" s="125">
        <v>40</v>
      </c>
      <c r="H41" s="180">
        <v>50</v>
      </c>
      <c r="I41" s="182">
        <v>63</v>
      </c>
      <c r="J41" s="181">
        <v>80</v>
      </c>
      <c r="K41" s="180">
        <v>100</v>
      </c>
      <c r="L41" s="182">
        <v>125</v>
      </c>
      <c r="M41" s="181">
        <v>160</v>
      </c>
      <c r="N41" s="180">
        <v>200</v>
      </c>
      <c r="O41" s="182">
        <v>250</v>
      </c>
      <c r="P41" s="181">
        <v>315</v>
      </c>
      <c r="Q41" s="180">
        <v>400</v>
      </c>
      <c r="R41" s="182">
        <v>500</v>
      </c>
      <c r="S41" s="181">
        <v>630</v>
      </c>
      <c r="T41" s="180">
        <v>800</v>
      </c>
      <c r="U41" s="182">
        <v>1000</v>
      </c>
      <c r="V41" s="181">
        <v>1250</v>
      </c>
      <c r="W41" s="180">
        <v>1600</v>
      </c>
      <c r="X41" s="182">
        <v>2000</v>
      </c>
      <c r="Y41" s="181">
        <v>2500</v>
      </c>
      <c r="Z41" s="264">
        <v>3150</v>
      </c>
      <c r="AA41" s="251">
        <v>4000</v>
      </c>
      <c r="AB41" s="247">
        <v>5000</v>
      </c>
      <c r="AC41" s="28"/>
    </row>
    <row r="42" spans="1:30" s="14" customFormat="1" ht="4.95" customHeight="1" thickBot="1" x14ac:dyDescent="0.3">
      <c r="A42" s="213"/>
      <c r="B42" s="472"/>
      <c r="C42" s="473"/>
      <c r="D42" s="124"/>
      <c r="E42" s="47"/>
      <c r="F42" s="137"/>
      <c r="G42" s="126"/>
      <c r="H42" s="47"/>
      <c r="I42" s="47"/>
      <c r="J42" s="47"/>
      <c r="K42" s="47"/>
      <c r="L42" s="33"/>
      <c r="M42" s="33"/>
      <c r="N42" s="33"/>
      <c r="O42" s="33"/>
      <c r="P42" s="33"/>
      <c r="Q42" s="33"/>
      <c r="R42" s="33"/>
      <c r="S42" s="33"/>
      <c r="T42" s="33"/>
      <c r="U42" s="33"/>
      <c r="V42" s="33"/>
      <c r="W42" s="33"/>
      <c r="X42" s="33"/>
      <c r="Y42" s="33"/>
      <c r="Z42" s="33"/>
      <c r="AA42" s="164"/>
      <c r="AB42" s="243"/>
      <c r="AC42" s="28"/>
    </row>
    <row r="43" spans="1:30" s="14" customFormat="1" ht="18" customHeight="1" thickTop="1" thickBot="1" x14ac:dyDescent="0.3">
      <c r="A43" s="213">
        <v>43</v>
      </c>
      <c r="B43" s="463" t="e">
        <f>SQRT($B$34/$L$7)*11885</f>
        <v>#DIV/0!</v>
      </c>
      <c r="C43" s="464" t="s">
        <v>88</v>
      </c>
      <c r="D43" s="419" t="s">
        <v>65</v>
      </c>
      <c r="E43" s="420"/>
      <c r="F43" s="421"/>
      <c r="G43" s="70" t="e">
        <f t="shared" ref="G43:AB43" si="15">SUM($L$7*$L$9)/G23</f>
        <v>#DIV/0!</v>
      </c>
      <c r="H43" s="70" t="e">
        <f t="shared" si="15"/>
        <v>#DIV/0!</v>
      </c>
      <c r="I43" s="70" t="e">
        <f t="shared" si="15"/>
        <v>#DIV/0!</v>
      </c>
      <c r="J43" s="70" t="e">
        <f t="shared" si="15"/>
        <v>#DIV/0!</v>
      </c>
      <c r="K43" s="70" t="e">
        <f t="shared" si="15"/>
        <v>#DIV/0!</v>
      </c>
      <c r="L43" s="70" t="e">
        <f t="shared" si="15"/>
        <v>#DIV/0!</v>
      </c>
      <c r="M43" s="70" t="e">
        <f t="shared" si="15"/>
        <v>#DIV/0!</v>
      </c>
      <c r="N43" s="70" t="e">
        <f t="shared" si="15"/>
        <v>#DIV/0!</v>
      </c>
      <c r="O43" s="70" t="e">
        <f t="shared" si="15"/>
        <v>#DIV/0!</v>
      </c>
      <c r="P43" s="70" t="e">
        <f t="shared" si="15"/>
        <v>#DIV/0!</v>
      </c>
      <c r="Q43" s="70" t="e">
        <f t="shared" si="15"/>
        <v>#DIV/0!</v>
      </c>
      <c r="R43" s="70" t="e">
        <f t="shared" si="15"/>
        <v>#DIV/0!</v>
      </c>
      <c r="S43" s="70" t="e">
        <f t="shared" si="15"/>
        <v>#DIV/0!</v>
      </c>
      <c r="T43" s="70" t="e">
        <f t="shared" si="15"/>
        <v>#DIV/0!</v>
      </c>
      <c r="U43" s="70" t="e">
        <f t="shared" si="15"/>
        <v>#DIV/0!</v>
      </c>
      <c r="V43" s="70" t="e">
        <f t="shared" si="15"/>
        <v>#DIV/0!</v>
      </c>
      <c r="W43" s="70" t="e">
        <f t="shared" si="15"/>
        <v>#DIV/0!</v>
      </c>
      <c r="X43" s="70" t="e">
        <f t="shared" si="15"/>
        <v>#DIV/0!</v>
      </c>
      <c r="Y43" s="70" t="e">
        <f t="shared" si="15"/>
        <v>#DIV/0!</v>
      </c>
      <c r="Z43" s="70" t="e">
        <f t="shared" si="15"/>
        <v>#DIV/0!</v>
      </c>
      <c r="AA43" s="304" t="e">
        <f t="shared" si="15"/>
        <v>#DIV/0!</v>
      </c>
      <c r="AB43" s="248" t="e">
        <f t="shared" si="15"/>
        <v>#DIV/0!</v>
      </c>
      <c r="AC43" s="28"/>
      <c r="AD43" s="468"/>
    </row>
    <row r="44" spans="1:30" s="14" customFormat="1" ht="18" customHeight="1" thickBot="1" x14ac:dyDescent="0.3">
      <c r="A44" s="213">
        <v>44</v>
      </c>
      <c r="B44" s="465" t="s">
        <v>87</v>
      </c>
      <c r="C44" s="466"/>
      <c r="D44" s="399" t="s">
        <v>30</v>
      </c>
      <c r="E44" s="400"/>
      <c r="F44" s="401"/>
      <c r="G44" s="127">
        <f t="shared" ref="G44:AB44" si="16">SUM(G30:G39)</f>
        <v>0</v>
      </c>
      <c r="H44" s="74">
        <f t="shared" si="16"/>
        <v>0</v>
      </c>
      <c r="I44" s="71">
        <f t="shared" si="16"/>
        <v>0</v>
      </c>
      <c r="J44" s="72">
        <f t="shared" si="16"/>
        <v>0</v>
      </c>
      <c r="K44" s="73">
        <f t="shared" si="16"/>
        <v>0</v>
      </c>
      <c r="L44" s="71">
        <f t="shared" si="16"/>
        <v>0</v>
      </c>
      <c r="M44" s="72">
        <f t="shared" si="16"/>
        <v>0</v>
      </c>
      <c r="N44" s="73">
        <f t="shared" si="16"/>
        <v>0</v>
      </c>
      <c r="O44" s="71">
        <f t="shared" si="16"/>
        <v>0</v>
      </c>
      <c r="P44" s="72">
        <f t="shared" si="16"/>
        <v>0</v>
      </c>
      <c r="Q44" s="73">
        <f t="shared" si="16"/>
        <v>0</v>
      </c>
      <c r="R44" s="71">
        <f t="shared" si="16"/>
        <v>0</v>
      </c>
      <c r="S44" s="72">
        <f t="shared" si="16"/>
        <v>0</v>
      </c>
      <c r="T44" s="73">
        <f t="shared" si="16"/>
        <v>0</v>
      </c>
      <c r="U44" s="71">
        <f t="shared" si="16"/>
        <v>0</v>
      </c>
      <c r="V44" s="252">
        <f t="shared" si="16"/>
        <v>0</v>
      </c>
      <c r="W44" s="253">
        <f t="shared" si="16"/>
        <v>0</v>
      </c>
      <c r="X44" s="71">
        <f t="shared" si="16"/>
        <v>0</v>
      </c>
      <c r="Y44" s="72">
        <f t="shared" si="16"/>
        <v>0</v>
      </c>
      <c r="Z44" s="73">
        <f t="shared" si="16"/>
        <v>0</v>
      </c>
      <c r="AA44" s="305">
        <f t="shared" si="16"/>
        <v>0</v>
      </c>
      <c r="AB44" s="249">
        <f t="shared" si="16"/>
        <v>0</v>
      </c>
      <c r="AC44" s="28"/>
    </row>
    <row r="45" spans="1:30" s="14" customFormat="1" ht="18" customHeight="1" thickBot="1" x14ac:dyDescent="0.3">
      <c r="A45" s="213">
        <v>45</v>
      </c>
      <c r="B45" s="462" t="e">
        <f>SUM(B43*4)</f>
        <v>#DIV/0!</v>
      </c>
      <c r="C45" s="205" t="s">
        <v>89</v>
      </c>
      <c r="D45" s="394" t="s">
        <v>66</v>
      </c>
      <c r="E45" s="395"/>
      <c r="F45" s="396"/>
      <c r="G45" s="128" t="e">
        <f t="shared" ref="G45:AB45" si="17">SUM(G43:G44)</f>
        <v>#DIV/0!</v>
      </c>
      <c r="H45" s="129" t="e">
        <f t="shared" si="17"/>
        <v>#DIV/0!</v>
      </c>
      <c r="I45" s="130" t="e">
        <f t="shared" si="17"/>
        <v>#DIV/0!</v>
      </c>
      <c r="J45" s="131" t="e">
        <f t="shared" si="17"/>
        <v>#DIV/0!</v>
      </c>
      <c r="K45" s="132" t="e">
        <f t="shared" si="17"/>
        <v>#DIV/0!</v>
      </c>
      <c r="L45" s="130" t="e">
        <f t="shared" si="17"/>
        <v>#DIV/0!</v>
      </c>
      <c r="M45" s="131" t="e">
        <f t="shared" si="17"/>
        <v>#DIV/0!</v>
      </c>
      <c r="N45" s="132" t="e">
        <f t="shared" si="17"/>
        <v>#DIV/0!</v>
      </c>
      <c r="O45" s="130" t="e">
        <f t="shared" si="17"/>
        <v>#DIV/0!</v>
      </c>
      <c r="P45" s="133" t="e">
        <f t="shared" si="17"/>
        <v>#DIV/0!</v>
      </c>
      <c r="Q45" s="134" t="e">
        <f t="shared" si="17"/>
        <v>#DIV/0!</v>
      </c>
      <c r="R45" s="130" t="e">
        <f t="shared" si="17"/>
        <v>#DIV/0!</v>
      </c>
      <c r="S45" s="133" t="e">
        <f t="shared" si="17"/>
        <v>#DIV/0!</v>
      </c>
      <c r="T45" s="134" t="e">
        <f t="shared" si="17"/>
        <v>#DIV/0!</v>
      </c>
      <c r="U45" s="130" t="e">
        <f t="shared" si="17"/>
        <v>#DIV/0!</v>
      </c>
      <c r="V45" s="254" t="e">
        <f t="shared" si="17"/>
        <v>#DIV/0!</v>
      </c>
      <c r="W45" s="255" t="e">
        <f t="shared" si="17"/>
        <v>#DIV/0!</v>
      </c>
      <c r="X45" s="130" t="e">
        <f t="shared" si="17"/>
        <v>#DIV/0!</v>
      </c>
      <c r="Y45" s="133" t="e">
        <f t="shared" si="17"/>
        <v>#DIV/0!</v>
      </c>
      <c r="Z45" s="134" t="e">
        <f t="shared" si="17"/>
        <v>#DIV/0!</v>
      </c>
      <c r="AA45" s="306" t="e">
        <f t="shared" si="17"/>
        <v>#DIV/0!</v>
      </c>
      <c r="AB45" s="250" t="e">
        <f t="shared" si="17"/>
        <v>#DIV/0!</v>
      </c>
      <c r="AC45" s="28"/>
      <c r="AD45" s="468"/>
    </row>
    <row r="46" spans="1:30" s="14" customFormat="1" ht="18" customHeight="1" thickTop="1" x14ac:dyDescent="0.25">
      <c r="C46" s="48"/>
      <c r="D46" s="212" t="s">
        <v>82</v>
      </c>
      <c r="E46" s="211"/>
      <c r="F46" s="212"/>
      <c r="G46" s="211"/>
      <c r="H46" s="211"/>
      <c r="I46" s="211"/>
      <c r="J46" s="15"/>
      <c r="K46" s="18"/>
      <c r="L46" s="49"/>
      <c r="M46" s="28"/>
      <c r="N46" s="28"/>
      <c r="O46" s="15"/>
      <c r="P46" s="28"/>
      <c r="Q46" s="28"/>
      <c r="U46" s="397" t="s">
        <v>86</v>
      </c>
      <c r="V46" s="398"/>
      <c r="W46" s="398"/>
      <c r="X46" s="398"/>
      <c r="AA46" s="389" t="s">
        <v>85</v>
      </c>
      <c r="AD46" s="312"/>
    </row>
    <row r="47" spans="1:30" s="14" customFormat="1" ht="18" customHeight="1" x14ac:dyDescent="0.25">
      <c r="C47" s="208"/>
      <c r="D47" s="209" t="s">
        <v>80</v>
      </c>
      <c r="E47" s="378"/>
      <c r="F47" s="209"/>
      <c r="G47" s="378"/>
      <c r="H47" s="378"/>
      <c r="I47" s="209"/>
      <c r="J47" s="378"/>
      <c r="K47" s="378"/>
      <c r="L47" s="210"/>
      <c r="M47" s="378"/>
      <c r="N47" s="378"/>
      <c r="O47" s="378"/>
      <c r="P47" s="378"/>
      <c r="Q47" s="378"/>
      <c r="R47" s="378"/>
      <c r="S47" s="378"/>
      <c r="T47" s="378"/>
      <c r="U47" s="378"/>
      <c r="V47" s="378"/>
      <c r="W47" s="378"/>
      <c r="X47" s="378"/>
      <c r="Y47" s="378"/>
      <c r="Z47" s="378"/>
      <c r="AA47" s="378"/>
    </row>
    <row r="48" spans="1:30" s="14" customFormat="1" ht="18" customHeight="1" x14ac:dyDescent="0.25">
      <c r="C48" s="208"/>
      <c r="D48" s="209" t="s">
        <v>68</v>
      </c>
      <c r="E48" s="210" t="s">
        <v>67</v>
      </c>
      <c r="F48" s="379" t="s">
        <v>81</v>
      </c>
      <c r="G48" s="378"/>
      <c r="H48" s="378"/>
      <c r="I48" s="378"/>
      <c r="J48" s="378"/>
      <c r="K48" s="378"/>
      <c r="L48" s="378"/>
      <c r="M48" s="378"/>
      <c r="N48" s="378"/>
      <c r="O48" s="378"/>
      <c r="P48" s="378"/>
      <c r="Q48" s="378"/>
      <c r="R48" s="378"/>
      <c r="S48" s="378"/>
      <c r="T48" s="378"/>
      <c r="U48" s="378"/>
      <c r="V48" s="378"/>
      <c r="W48" s="378"/>
      <c r="X48" s="378"/>
      <c r="Y48" s="378"/>
      <c r="Z48" s="378"/>
      <c r="AA48" s="378"/>
      <c r="AD48" s="312"/>
    </row>
    <row r="49" spans="2:30" s="14" customFormat="1" ht="7.95" customHeight="1" x14ac:dyDescent="0.25">
      <c r="C49" s="208"/>
      <c r="D49" s="209"/>
      <c r="F49" s="208"/>
    </row>
    <row r="50" spans="2:30" s="14" customFormat="1" ht="18" customHeight="1" x14ac:dyDescent="0.25">
      <c r="C50" s="208"/>
      <c r="D50" s="212" t="s">
        <v>83</v>
      </c>
      <c r="E50" s="212"/>
      <c r="F50" s="209"/>
      <c r="I50" s="209"/>
      <c r="O50" s="312"/>
    </row>
    <row r="51" spans="2:30" s="14" customFormat="1" ht="18" customHeight="1" x14ac:dyDescent="0.25">
      <c r="B51" s="467"/>
      <c r="C51" s="208"/>
      <c r="D51" s="209" t="s">
        <v>73</v>
      </c>
      <c r="E51" s="209"/>
      <c r="F51" s="376"/>
      <c r="G51" s="209"/>
      <c r="H51" s="209"/>
      <c r="I51" s="376"/>
      <c r="J51" s="209"/>
      <c r="K51" s="377"/>
      <c r="L51" s="376" t="s">
        <v>75</v>
      </c>
      <c r="M51" s="377"/>
      <c r="N51" s="377"/>
      <c r="O51" s="209"/>
      <c r="P51" s="377"/>
      <c r="Q51" s="377"/>
      <c r="R51" s="209"/>
      <c r="S51" s="377"/>
      <c r="T51" s="377"/>
      <c r="U51" s="209" t="s">
        <v>74</v>
      </c>
      <c r="V51" s="377"/>
      <c r="W51" s="377"/>
      <c r="X51" s="377"/>
      <c r="Y51" s="377"/>
      <c r="Z51" s="377"/>
      <c r="AA51" s="377"/>
    </row>
    <row r="52" spans="2:30" s="14" customFormat="1" ht="18" customHeight="1" x14ac:dyDescent="0.25">
      <c r="C52" s="208"/>
      <c r="D52" s="208"/>
    </row>
    <row r="53" spans="2:30" s="14" customFormat="1" ht="18" customHeight="1" x14ac:dyDescent="0.25">
      <c r="C53" s="299"/>
      <c r="D53" s="294"/>
      <c r="E53" s="295"/>
      <c r="F53" s="295"/>
      <c r="G53" s="295"/>
      <c r="H53" s="295"/>
      <c r="I53" s="295"/>
      <c r="J53" s="28"/>
      <c r="K53" s="28"/>
      <c r="L53" s="28"/>
    </row>
    <row r="54" spans="2:30" s="14" customFormat="1" ht="18" customHeight="1" x14ac:dyDescent="0.25">
      <c r="C54" s="299"/>
      <c r="D54" s="297"/>
      <c r="E54" s="296"/>
      <c r="F54" s="296"/>
      <c r="G54" s="296"/>
      <c r="H54" s="296"/>
      <c r="I54" s="296"/>
      <c r="J54" s="28"/>
      <c r="K54" s="28"/>
      <c r="L54" s="28"/>
      <c r="AA54" s="50"/>
      <c r="AC54" s="7"/>
      <c r="AD54" s="7"/>
    </row>
    <row r="55" spans="2:30" s="14" customFormat="1" ht="18" customHeight="1" x14ac:dyDescent="0.25">
      <c r="C55" s="391"/>
      <c r="D55" s="391"/>
      <c r="E55" s="298"/>
      <c r="F55" s="298"/>
      <c r="G55" s="298"/>
      <c r="H55" s="298"/>
      <c r="I55" s="298"/>
      <c r="J55" s="28"/>
      <c r="K55" s="28"/>
      <c r="L55" s="28"/>
      <c r="AA55" s="50"/>
      <c r="AC55" s="7"/>
      <c r="AD55" s="7"/>
    </row>
    <row r="56" spans="2:30" s="14" customFormat="1" ht="18" customHeight="1" x14ac:dyDescent="0.25">
      <c r="C56" s="391"/>
      <c r="D56" s="391"/>
      <c r="E56" s="298"/>
      <c r="F56" s="298"/>
      <c r="G56" s="298"/>
      <c r="H56" s="298"/>
      <c r="I56" s="298"/>
      <c r="J56" s="28"/>
      <c r="K56" s="28"/>
      <c r="L56" s="28"/>
      <c r="AA56" s="50"/>
      <c r="AC56" s="7"/>
      <c r="AD56" s="7"/>
    </row>
    <row r="57" spans="2:30" s="14" customFormat="1" ht="18" customHeight="1" x14ac:dyDescent="0.25">
      <c r="C57" s="391"/>
      <c r="D57" s="391"/>
      <c r="E57" s="298"/>
      <c r="F57" s="298"/>
      <c r="G57" s="298"/>
      <c r="H57" s="298"/>
      <c r="I57" s="298"/>
      <c r="J57" s="28"/>
      <c r="K57" s="28"/>
      <c r="L57" s="28"/>
      <c r="AA57" s="50"/>
      <c r="AC57" s="7"/>
      <c r="AD57" s="7"/>
    </row>
    <row r="58" spans="2:30" s="14" customFormat="1" ht="18" customHeight="1" x14ac:dyDescent="0.25">
      <c r="C58" s="391"/>
      <c r="D58" s="391"/>
      <c r="E58" s="298"/>
      <c r="F58" s="298"/>
      <c r="G58" s="298"/>
      <c r="H58" s="298"/>
      <c r="I58" s="298"/>
      <c r="J58" s="28"/>
      <c r="K58" s="28"/>
      <c r="L58" s="28"/>
      <c r="AA58" s="50"/>
      <c r="AC58" s="7"/>
      <c r="AD58" s="7"/>
    </row>
    <row r="59" spans="2:30" s="14" customFormat="1" ht="18" customHeight="1" x14ac:dyDescent="0.25">
      <c r="C59" s="391"/>
      <c r="D59" s="391"/>
      <c r="E59" s="298"/>
      <c r="F59" s="298"/>
      <c r="G59" s="298"/>
      <c r="H59" s="298"/>
      <c r="I59" s="298"/>
      <c r="J59" s="28"/>
      <c r="K59" s="28"/>
      <c r="L59" s="28"/>
      <c r="AA59" s="50"/>
      <c r="AC59" s="7"/>
      <c r="AD59" s="7"/>
    </row>
    <row r="60" spans="2:30" s="14" customFormat="1" ht="18" customHeight="1" x14ac:dyDescent="0.25">
      <c r="C60" s="391"/>
      <c r="D60" s="391"/>
      <c r="E60" s="298"/>
      <c r="F60" s="298"/>
      <c r="G60" s="298"/>
      <c r="H60" s="298"/>
      <c r="I60" s="298"/>
      <c r="J60" s="28"/>
      <c r="K60" s="28"/>
      <c r="L60" s="28"/>
    </row>
    <row r="61" spans="2:30" s="14" customFormat="1" ht="18" customHeight="1" x14ac:dyDescent="0.25">
      <c r="C61" s="393"/>
      <c r="D61" s="393"/>
      <c r="E61" s="296"/>
      <c r="F61" s="296"/>
      <c r="G61" s="296"/>
      <c r="H61" s="296"/>
      <c r="I61" s="296"/>
      <c r="J61" s="28"/>
      <c r="K61" s="28"/>
      <c r="L61" s="28"/>
    </row>
    <row r="62" spans="2:30" s="14" customFormat="1" ht="18" customHeight="1" x14ac:dyDescent="0.3">
      <c r="C62" s="299"/>
      <c r="D62" s="300"/>
      <c r="E62" s="301"/>
      <c r="F62" s="301"/>
      <c r="G62" s="301"/>
      <c r="H62" s="301"/>
      <c r="I62" s="301"/>
      <c r="J62" s="28"/>
      <c r="K62" s="28"/>
      <c r="L62" s="28"/>
    </row>
    <row r="63" spans="2:30" s="14" customFormat="1" ht="18" customHeight="1" x14ac:dyDescent="0.25">
      <c r="C63" s="299"/>
      <c r="D63" s="294"/>
      <c r="E63" s="295"/>
      <c r="F63" s="295"/>
      <c r="G63" s="295"/>
      <c r="H63" s="295"/>
      <c r="I63" s="295"/>
      <c r="J63" s="28"/>
      <c r="K63" s="28"/>
      <c r="L63" s="28"/>
    </row>
    <row r="64" spans="2:30" s="14" customFormat="1" ht="18" customHeight="1" x14ac:dyDescent="0.25">
      <c r="C64" s="393"/>
      <c r="D64" s="393"/>
      <c r="E64" s="296"/>
      <c r="F64" s="296"/>
      <c r="G64" s="296"/>
      <c r="H64" s="296"/>
      <c r="I64" s="296"/>
      <c r="J64" s="28"/>
      <c r="K64" s="28"/>
      <c r="L64" s="28"/>
    </row>
    <row r="65" spans="3:12" s="14" customFormat="1" ht="18" customHeight="1" x14ac:dyDescent="0.25">
      <c r="C65" s="391"/>
      <c r="D65" s="391"/>
      <c r="E65" s="298"/>
      <c r="F65" s="298"/>
      <c r="G65" s="298"/>
      <c r="H65" s="298"/>
      <c r="I65" s="298"/>
      <c r="J65" s="28"/>
      <c r="K65" s="28"/>
      <c r="L65" s="28"/>
    </row>
    <row r="66" spans="3:12" s="14" customFormat="1" ht="18" customHeight="1" x14ac:dyDescent="0.25">
      <c r="C66" s="391"/>
      <c r="D66" s="391"/>
      <c r="E66" s="298"/>
      <c r="F66" s="298"/>
      <c r="G66" s="298"/>
      <c r="H66" s="298"/>
      <c r="I66" s="298"/>
      <c r="J66" s="28"/>
      <c r="K66" s="28"/>
      <c r="L66" s="28"/>
    </row>
    <row r="67" spans="3:12" s="14" customFormat="1" ht="18" customHeight="1" x14ac:dyDescent="0.25">
      <c r="C67" s="391"/>
      <c r="D67" s="391"/>
      <c r="E67" s="298"/>
      <c r="F67" s="298"/>
      <c r="G67" s="298"/>
      <c r="H67" s="298"/>
      <c r="I67" s="298"/>
      <c r="J67" s="28"/>
      <c r="K67" s="28"/>
      <c r="L67" s="28"/>
    </row>
    <row r="68" spans="3:12" s="14" customFormat="1" ht="18" customHeight="1" x14ac:dyDescent="0.25">
      <c r="C68" s="391"/>
      <c r="D68" s="391"/>
      <c r="E68" s="298"/>
      <c r="F68" s="298"/>
      <c r="G68" s="298"/>
      <c r="H68" s="298"/>
      <c r="I68" s="298"/>
      <c r="J68" s="28"/>
      <c r="K68" s="28"/>
      <c r="L68" s="28"/>
    </row>
    <row r="69" spans="3:12" s="14" customFormat="1" ht="18" customHeight="1" x14ac:dyDescent="0.25">
      <c r="C69" s="393"/>
      <c r="D69" s="393"/>
      <c r="E69" s="296"/>
      <c r="F69" s="296"/>
      <c r="G69" s="296"/>
      <c r="H69" s="296"/>
      <c r="I69" s="296"/>
      <c r="J69" s="28"/>
      <c r="K69" s="28"/>
      <c r="L69" s="28"/>
    </row>
    <row r="70" spans="3:12" s="14" customFormat="1" ht="18" customHeight="1" x14ac:dyDescent="0.3">
      <c r="C70" s="299"/>
      <c r="D70" s="300"/>
      <c r="E70" s="301"/>
      <c r="F70" s="301"/>
      <c r="G70" s="301"/>
      <c r="H70" s="301"/>
      <c r="I70" s="301"/>
      <c r="J70" s="28"/>
      <c r="K70" s="28"/>
      <c r="L70" s="28"/>
    </row>
    <row r="71" spans="3:12" s="14" customFormat="1" ht="18" customHeight="1" x14ac:dyDescent="0.25">
      <c r="C71" s="299"/>
      <c r="D71" s="294"/>
      <c r="E71" s="295"/>
      <c r="F71" s="295"/>
      <c r="G71" s="295"/>
      <c r="H71" s="295"/>
      <c r="I71" s="295"/>
      <c r="J71" s="28"/>
      <c r="K71" s="28"/>
      <c r="L71" s="28"/>
    </row>
    <row r="72" spans="3:12" s="14" customFormat="1" ht="18" customHeight="1" x14ac:dyDescent="0.25">
      <c r="C72" s="393"/>
      <c r="D72" s="393"/>
      <c r="E72" s="296"/>
      <c r="F72" s="296"/>
      <c r="G72" s="296"/>
      <c r="H72" s="296"/>
      <c r="I72" s="296"/>
      <c r="J72" s="28"/>
      <c r="K72" s="28"/>
      <c r="L72" s="28"/>
    </row>
    <row r="73" spans="3:12" s="14" customFormat="1" ht="18" customHeight="1" x14ac:dyDescent="0.25">
      <c r="C73" s="391"/>
      <c r="D73" s="391"/>
      <c r="E73" s="298"/>
      <c r="F73" s="298"/>
      <c r="G73" s="298"/>
      <c r="H73" s="298"/>
      <c r="I73" s="298"/>
      <c r="J73" s="28"/>
      <c r="K73" s="28"/>
      <c r="L73" s="28"/>
    </row>
    <row r="74" spans="3:12" s="14" customFormat="1" ht="18" customHeight="1" x14ac:dyDescent="0.25">
      <c r="C74" s="391"/>
      <c r="D74" s="391"/>
      <c r="E74" s="298"/>
      <c r="F74" s="298"/>
      <c r="G74" s="298"/>
      <c r="H74" s="298"/>
      <c r="I74" s="298"/>
      <c r="J74" s="28"/>
      <c r="K74" s="28"/>
      <c r="L74" s="28"/>
    </row>
    <row r="75" spans="3:12" s="14" customFormat="1" ht="18" customHeight="1" x14ac:dyDescent="0.25">
      <c r="C75" s="391"/>
      <c r="D75" s="391"/>
      <c r="E75" s="298"/>
      <c r="F75" s="298"/>
      <c r="G75" s="298"/>
      <c r="H75" s="298"/>
      <c r="I75" s="298"/>
      <c r="J75" s="28"/>
      <c r="K75" s="28"/>
      <c r="L75" s="28"/>
    </row>
    <row r="76" spans="3:12" s="14" customFormat="1" ht="18" customHeight="1" x14ac:dyDescent="0.25">
      <c r="C76" s="391"/>
      <c r="D76" s="391"/>
      <c r="E76" s="298"/>
      <c r="F76" s="298"/>
      <c r="G76" s="298"/>
      <c r="H76" s="298"/>
      <c r="I76" s="298"/>
      <c r="J76" s="28"/>
      <c r="K76" s="28"/>
      <c r="L76" s="28"/>
    </row>
    <row r="77" spans="3:12" s="14" customFormat="1" ht="18" customHeight="1" x14ac:dyDescent="0.25">
      <c r="C77" s="391"/>
      <c r="D77" s="391"/>
      <c r="E77" s="298"/>
      <c r="F77" s="298"/>
      <c r="G77" s="298"/>
      <c r="H77" s="298"/>
      <c r="I77" s="298"/>
      <c r="J77" s="28"/>
      <c r="K77" s="28"/>
      <c r="L77" s="28"/>
    </row>
    <row r="78" spans="3:12" s="14" customFormat="1" ht="18" customHeight="1" x14ac:dyDescent="0.25">
      <c r="C78" s="391"/>
      <c r="D78" s="391"/>
      <c r="E78" s="298"/>
      <c r="F78" s="298"/>
      <c r="G78" s="298"/>
      <c r="H78" s="298"/>
      <c r="I78" s="298"/>
      <c r="J78" s="28"/>
      <c r="K78" s="28"/>
      <c r="L78" s="28"/>
    </row>
    <row r="79" spans="3:12" s="14" customFormat="1" ht="18" customHeight="1" x14ac:dyDescent="0.25">
      <c r="C79" s="391"/>
      <c r="D79" s="391"/>
      <c r="E79" s="298"/>
      <c r="F79" s="298"/>
      <c r="G79" s="298"/>
      <c r="H79" s="298"/>
      <c r="I79" s="298"/>
      <c r="J79" s="28"/>
      <c r="K79" s="28"/>
      <c r="L79" s="28"/>
    </row>
    <row r="80" spans="3:12" s="14" customFormat="1" ht="18" customHeight="1" x14ac:dyDescent="0.25">
      <c r="C80" s="391"/>
      <c r="D80" s="391"/>
      <c r="E80" s="298"/>
      <c r="F80" s="298"/>
      <c r="G80" s="298"/>
      <c r="H80" s="298"/>
      <c r="I80" s="298"/>
      <c r="J80" s="28"/>
      <c r="K80" s="28"/>
      <c r="L80" s="28"/>
    </row>
    <row r="81" spans="3:12" ht="18" customHeight="1" x14ac:dyDescent="0.3">
      <c r="C81" s="391"/>
      <c r="D81" s="391"/>
      <c r="E81" s="298"/>
      <c r="F81" s="298"/>
      <c r="G81" s="298"/>
      <c r="H81" s="298"/>
      <c r="I81" s="298"/>
      <c r="J81" s="292"/>
      <c r="K81" s="292"/>
      <c r="L81" s="292"/>
    </row>
    <row r="82" spans="3:12" ht="18" customHeight="1" x14ac:dyDescent="0.3">
      <c r="C82" s="391"/>
      <c r="D82" s="391"/>
      <c r="E82" s="298"/>
      <c r="F82" s="298"/>
      <c r="G82" s="298"/>
      <c r="H82" s="298"/>
      <c r="I82" s="298"/>
      <c r="J82" s="292"/>
      <c r="K82" s="292"/>
      <c r="L82" s="292"/>
    </row>
    <row r="83" spans="3:12" ht="18" customHeight="1" x14ac:dyDescent="0.3">
      <c r="C83" s="391"/>
      <c r="D83" s="391"/>
      <c r="E83" s="298"/>
      <c r="F83" s="298"/>
      <c r="G83" s="298"/>
      <c r="H83" s="298"/>
      <c r="I83" s="298"/>
      <c r="J83" s="292"/>
      <c r="K83" s="292"/>
      <c r="L83" s="292"/>
    </row>
    <row r="84" spans="3:12" ht="18" customHeight="1" x14ac:dyDescent="0.3">
      <c r="C84" s="391"/>
      <c r="D84" s="391"/>
      <c r="E84" s="298"/>
      <c r="F84" s="298"/>
      <c r="G84" s="298"/>
      <c r="H84" s="298"/>
      <c r="I84" s="298"/>
      <c r="J84" s="292"/>
      <c r="K84" s="292"/>
      <c r="L84" s="292"/>
    </row>
    <row r="85" spans="3:12" ht="18" customHeight="1" x14ac:dyDescent="0.3">
      <c r="C85" s="391"/>
      <c r="D85" s="391"/>
      <c r="E85" s="298"/>
      <c r="F85" s="298"/>
      <c r="G85" s="298"/>
      <c r="H85" s="298"/>
      <c r="I85" s="298"/>
      <c r="J85" s="292"/>
      <c r="K85" s="292"/>
      <c r="L85" s="292"/>
    </row>
    <row r="86" spans="3:12" ht="18" customHeight="1" x14ac:dyDescent="0.3">
      <c r="C86" s="391"/>
      <c r="D86" s="391"/>
      <c r="E86" s="298"/>
      <c r="F86" s="298"/>
      <c r="G86" s="298"/>
      <c r="H86" s="298"/>
      <c r="I86" s="298"/>
      <c r="J86" s="292"/>
      <c r="K86" s="292"/>
      <c r="L86" s="292"/>
    </row>
    <row r="87" spans="3:12" ht="18" customHeight="1" x14ac:dyDescent="0.3">
      <c r="C87" s="391"/>
      <c r="D87" s="391"/>
      <c r="E87" s="298"/>
      <c r="F87" s="298"/>
      <c r="G87" s="298"/>
      <c r="H87" s="298"/>
      <c r="I87" s="298"/>
      <c r="J87" s="292"/>
      <c r="K87" s="292"/>
      <c r="L87" s="292"/>
    </row>
    <row r="88" spans="3:12" ht="18" customHeight="1" x14ac:dyDescent="0.3">
      <c r="C88" s="391"/>
      <c r="D88" s="391"/>
      <c r="E88" s="298"/>
      <c r="F88" s="298"/>
      <c r="G88" s="298"/>
      <c r="H88" s="298"/>
      <c r="I88" s="298"/>
      <c r="J88" s="292"/>
      <c r="K88" s="292"/>
      <c r="L88" s="292"/>
    </row>
    <row r="89" spans="3:12" ht="18" customHeight="1" x14ac:dyDescent="0.3">
      <c r="C89" s="391"/>
      <c r="D89" s="391"/>
      <c r="E89" s="298"/>
      <c r="F89" s="298"/>
      <c r="G89" s="298"/>
      <c r="H89" s="298"/>
      <c r="I89" s="298"/>
      <c r="J89" s="292"/>
      <c r="K89" s="292"/>
      <c r="L89" s="292"/>
    </row>
    <row r="90" spans="3:12" ht="18" customHeight="1" x14ac:dyDescent="0.3">
      <c r="C90" s="391"/>
      <c r="D90" s="391"/>
      <c r="E90" s="298"/>
      <c r="F90" s="298"/>
      <c r="G90" s="298"/>
      <c r="H90" s="298"/>
      <c r="I90" s="298"/>
      <c r="J90" s="292"/>
      <c r="K90" s="292"/>
      <c r="L90" s="292"/>
    </row>
    <row r="91" spans="3:12" ht="18" customHeight="1" x14ac:dyDescent="0.3">
      <c r="C91" s="391"/>
      <c r="D91" s="391"/>
      <c r="E91" s="298"/>
      <c r="F91" s="298"/>
      <c r="G91" s="298"/>
      <c r="H91" s="298"/>
      <c r="I91" s="298"/>
      <c r="J91" s="292"/>
      <c r="K91" s="292"/>
      <c r="L91" s="292"/>
    </row>
    <row r="92" spans="3:12" ht="18" customHeight="1" x14ac:dyDescent="0.3">
      <c r="C92" s="391"/>
      <c r="D92" s="391"/>
      <c r="E92" s="298"/>
      <c r="F92" s="298"/>
      <c r="G92" s="298"/>
      <c r="H92" s="298"/>
      <c r="I92" s="298"/>
      <c r="J92" s="292"/>
      <c r="K92" s="292"/>
      <c r="L92" s="292"/>
    </row>
    <row r="93" spans="3:12" ht="18" customHeight="1" x14ac:dyDescent="0.3">
      <c r="C93" s="391"/>
      <c r="D93" s="391"/>
      <c r="E93" s="298"/>
      <c r="F93" s="298"/>
      <c r="G93" s="298"/>
      <c r="H93" s="298"/>
      <c r="I93" s="298"/>
      <c r="J93" s="292"/>
      <c r="K93" s="292"/>
      <c r="L93" s="292"/>
    </row>
    <row r="94" spans="3:12" ht="18" customHeight="1" x14ac:dyDescent="0.3">
      <c r="C94" s="391"/>
      <c r="D94" s="391"/>
      <c r="E94" s="298"/>
      <c r="F94" s="298"/>
      <c r="G94" s="298"/>
      <c r="H94" s="298"/>
      <c r="I94" s="298"/>
      <c r="J94" s="292"/>
      <c r="K94" s="292"/>
      <c r="L94" s="292"/>
    </row>
    <row r="95" spans="3:12" ht="18" customHeight="1" x14ac:dyDescent="0.3">
      <c r="C95" s="391"/>
      <c r="D95" s="391"/>
      <c r="E95" s="298"/>
      <c r="F95" s="298"/>
      <c r="G95" s="298"/>
      <c r="H95" s="298"/>
      <c r="I95" s="298"/>
      <c r="J95" s="292"/>
      <c r="K95" s="292"/>
      <c r="L95" s="292"/>
    </row>
    <row r="96" spans="3:12" ht="18" customHeight="1" x14ac:dyDescent="0.3">
      <c r="C96" s="393"/>
      <c r="D96" s="393"/>
      <c r="E96" s="296"/>
      <c r="F96" s="296"/>
      <c r="G96" s="296"/>
      <c r="H96" s="296"/>
      <c r="I96" s="296"/>
      <c r="J96" s="292"/>
      <c r="K96" s="292"/>
      <c r="L96" s="292"/>
    </row>
    <row r="97" spans="3:12" ht="18" customHeight="1" x14ac:dyDescent="0.3">
      <c r="C97" s="299"/>
      <c r="D97" s="300"/>
      <c r="E97" s="301"/>
      <c r="F97" s="301"/>
      <c r="G97" s="301"/>
      <c r="H97" s="301"/>
      <c r="I97" s="301"/>
      <c r="J97" s="292"/>
      <c r="K97" s="292"/>
      <c r="L97" s="292"/>
    </row>
    <row r="98" spans="3:12" ht="18" customHeight="1" x14ac:dyDescent="0.3">
      <c r="C98" s="299"/>
      <c r="D98" s="294"/>
      <c r="E98" s="295"/>
      <c r="F98" s="295"/>
      <c r="G98" s="295"/>
      <c r="H98" s="295"/>
      <c r="I98" s="295"/>
      <c r="J98" s="292"/>
      <c r="K98" s="292"/>
      <c r="L98" s="292"/>
    </row>
    <row r="99" spans="3:12" ht="18" customHeight="1" x14ac:dyDescent="0.3">
      <c r="C99" s="393"/>
      <c r="D99" s="393"/>
      <c r="E99" s="296"/>
      <c r="F99" s="296"/>
      <c r="G99" s="296"/>
      <c r="H99" s="296"/>
      <c r="I99" s="296"/>
      <c r="J99" s="292"/>
      <c r="K99" s="292"/>
      <c r="L99" s="292"/>
    </row>
    <row r="100" spans="3:12" ht="18" customHeight="1" x14ac:dyDescent="0.3">
      <c r="C100" s="391"/>
      <c r="D100" s="391"/>
      <c r="E100" s="302"/>
      <c r="F100" s="302"/>
      <c r="G100" s="302"/>
      <c r="H100" s="302"/>
      <c r="I100" s="302"/>
      <c r="J100" s="292"/>
      <c r="K100" s="292"/>
      <c r="L100" s="292"/>
    </row>
    <row r="101" spans="3:12" ht="18" customHeight="1" x14ac:dyDescent="0.3">
      <c r="C101" s="391"/>
      <c r="D101" s="391"/>
      <c r="E101" s="302"/>
      <c r="F101" s="302"/>
      <c r="G101" s="302"/>
      <c r="H101" s="302"/>
      <c r="I101" s="302"/>
      <c r="J101" s="292"/>
      <c r="K101" s="292"/>
      <c r="L101" s="292"/>
    </row>
    <row r="102" spans="3:12" ht="18" customHeight="1" x14ac:dyDescent="0.3">
      <c r="C102" s="391"/>
      <c r="D102" s="391"/>
      <c r="E102" s="302"/>
      <c r="F102" s="302"/>
      <c r="G102" s="302"/>
      <c r="H102" s="302"/>
      <c r="I102" s="302"/>
      <c r="J102" s="292"/>
      <c r="K102" s="292"/>
      <c r="L102" s="292"/>
    </row>
    <row r="103" spans="3:12" ht="18" customHeight="1" x14ac:dyDescent="0.3">
      <c r="C103" s="391"/>
      <c r="D103" s="391"/>
      <c r="E103" s="302"/>
      <c r="F103" s="302"/>
      <c r="G103" s="302"/>
      <c r="H103" s="302"/>
      <c r="I103" s="302"/>
      <c r="J103" s="292"/>
      <c r="K103" s="292"/>
      <c r="L103" s="292"/>
    </row>
    <row r="104" spans="3:12" ht="18" customHeight="1" x14ac:dyDescent="0.3">
      <c r="C104" s="391"/>
      <c r="D104" s="391"/>
      <c r="E104" s="302"/>
      <c r="F104" s="302"/>
      <c r="G104" s="302"/>
      <c r="H104" s="302"/>
      <c r="I104" s="302"/>
      <c r="J104" s="292"/>
      <c r="K104" s="292"/>
      <c r="L104" s="292"/>
    </row>
    <row r="105" spans="3:12" ht="18" customHeight="1" x14ac:dyDescent="0.3">
      <c r="C105" s="391"/>
      <c r="D105" s="391"/>
      <c r="E105" s="302"/>
      <c r="F105" s="302"/>
      <c r="G105" s="302"/>
      <c r="H105" s="302"/>
      <c r="I105" s="302"/>
      <c r="J105" s="292"/>
      <c r="K105" s="292"/>
      <c r="L105" s="292"/>
    </row>
    <row r="106" spans="3:12" ht="18" customHeight="1" x14ac:dyDescent="0.3">
      <c r="C106" s="391"/>
      <c r="D106" s="391"/>
      <c r="E106" s="302"/>
      <c r="F106" s="302"/>
      <c r="G106" s="302"/>
      <c r="H106" s="302"/>
      <c r="I106" s="302"/>
      <c r="J106" s="292"/>
      <c r="K106" s="292"/>
      <c r="L106" s="292"/>
    </row>
    <row r="107" spans="3:12" ht="18" customHeight="1" x14ac:dyDescent="0.3">
      <c r="C107" s="391"/>
      <c r="D107" s="391"/>
      <c r="E107" s="302"/>
      <c r="F107" s="302"/>
      <c r="G107" s="302"/>
      <c r="H107" s="302"/>
      <c r="I107" s="302"/>
      <c r="J107" s="292"/>
      <c r="K107" s="292"/>
      <c r="L107" s="292"/>
    </row>
    <row r="108" spans="3:12" ht="18" customHeight="1" x14ac:dyDescent="0.3">
      <c r="C108" s="391"/>
      <c r="D108" s="391"/>
      <c r="E108" s="302"/>
      <c r="F108" s="302"/>
      <c r="G108" s="302"/>
      <c r="H108" s="302"/>
      <c r="I108" s="302"/>
      <c r="J108" s="292"/>
      <c r="K108" s="292"/>
      <c r="L108" s="292"/>
    </row>
    <row r="109" spans="3:12" ht="18" customHeight="1" x14ac:dyDescent="0.3">
      <c r="C109" s="391"/>
      <c r="D109" s="391"/>
      <c r="E109" s="302"/>
      <c r="F109" s="302"/>
      <c r="G109" s="302"/>
      <c r="H109" s="302"/>
      <c r="I109" s="302"/>
      <c r="J109" s="292"/>
      <c r="K109" s="292"/>
      <c r="L109" s="292"/>
    </row>
    <row r="110" spans="3:12" ht="18" customHeight="1" x14ac:dyDescent="0.3">
      <c r="C110" s="391"/>
      <c r="D110" s="391"/>
      <c r="E110" s="302"/>
      <c r="F110" s="302"/>
      <c r="G110" s="302"/>
      <c r="H110" s="302"/>
      <c r="I110" s="302"/>
      <c r="J110" s="292"/>
      <c r="K110" s="292"/>
      <c r="L110" s="292"/>
    </row>
    <row r="111" spans="3:12" ht="18" customHeight="1" x14ac:dyDescent="0.3">
      <c r="C111" s="391"/>
      <c r="D111" s="391"/>
      <c r="E111" s="302"/>
      <c r="F111" s="302"/>
      <c r="G111" s="302"/>
      <c r="H111" s="302"/>
      <c r="I111" s="302"/>
      <c r="J111" s="292"/>
      <c r="K111" s="292"/>
      <c r="L111" s="292"/>
    </row>
    <row r="112" spans="3:12" ht="18" customHeight="1" x14ac:dyDescent="0.3">
      <c r="C112" s="391"/>
      <c r="D112" s="391"/>
      <c r="E112" s="302"/>
      <c r="F112" s="302"/>
      <c r="G112" s="302"/>
      <c r="H112" s="302"/>
      <c r="I112" s="302"/>
      <c r="J112" s="292"/>
      <c r="K112" s="292"/>
      <c r="L112" s="292"/>
    </row>
    <row r="113" spans="3:12" ht="18" customHeight="1" x14ac:dyDescent="0.3">
      <c r="C113" s="391"/>
      <c r="D113" s="391"/>
      <c r="E113" s="302"/>
      <c r="F113" s="302"/>
      <c r="G113" s="302"/>
      <c r="H113" s="302"/>
      <c r="I113" s="302"/>
      <c r="J113" s="292"/>
      <c r="K113" s="292"/>
      <c r="L113" s="292"/>
    </row>
    <row r="114" spans="3:12" ht="18" customHeight="1" x14ac:dyDescent="0.3">
      <c r="C114" s="391"/>
      <c r="D114" s="391"/>
      <c r="E114" s="302"/>
      <c r="F114" s="302"/>
      <c r="G114" s="302"/>
      <c r="H114" s="302"/>
      <c r="I114" s="302"/>
      <c r="J114" s="292"/>
      <c r="K114" s="292"/>
      <c r="L114" s="292"/>
    </row>
    <row r="115" spans="3:12" ht="18" customHeight="1" x14ac:dyDescent="0.3">
      <c r="C115" s="391"/>
      <c r="D115" s="391"/>
      <c r="E115" s="302"/>
      <c r="F115" s="302"/>
      <c r="G115" s="302"/>
      <c r="H115" s="302"/>
      <c r="I115" s="302"/>
      <c r="J115" s="292"/>
      <c r="K115" s="292"/>
      <c r="L115" s="292"/>
    </row>
    <row r="116" spans="3:12" ht="18" customHeight="1" x14ac:dyDescent="0.3">
      <c r="C116" s="299"/>
      <c r="D116" s="297"/>
      <c r="E116" s="296"/>
      <c r="F116" s="296"/>
      <c r="G116" s="296"/>
      <c r="H116" s="296"/>
      <c r="I116" s="296"/>
      <c r="J116" s="292"/>
      <c r="K116" s="292"/>
      <c r="L116" s="292"/>
    </row>
    <row r="117" spans="3:12" ht="18" customHeight="1" x14ac:dyDescent="0.3">
      <c r="C117" s="299"/>
      <c r="D117" s="300"/>
      <c r="E117" s="301"/>
      <c r="F117" s="301"/>
      <c r="G117" s="301"/>
      <c r="H117" s="301"/>
      <c r="I117" s="301"/>
      <c r="J117" s="292"/>
      <c r="K117" s="292"/>
      <c r="L117" s="292"/>
    </row>
    <row r="118" spans="3:12" ht="18" customHeight="1" x14ac:dyDescent="0.3">
      <c r="C118" s="299"/>
      <c r="D118" s="294"/>
      <c r="E118" s="295"/>
      <c r="F118" s="295"/>
      <c r="G118" s="295"/>
      <c r="H118" s="295"/>
      <c r="I118" s="295"/>
      <c r="J118" s="292"/>
      <c r="K118" s="292"/>
      <c r="L118" s="292"/>
    </row>
    <row r="119" spans="3:12" ht="18" customHeight="1" x14ac:dyDescent="0.3">
      <c r="C119" s="392"/>
      <c r="D119" s="392"/>
      <c r="E119" s="290"/>
      <c r="F119" s="290"/>
      <c r="G119" s="290"/>
      <c r="H119" s="290"/>
      <c r="I119" s="290"/>
      <c r="J119" s="292"/>
      <c r="K119" s="292"/>
      <c r="L119" s="292"/>
    </row>
    <row r="120" spans="3:12" ht="18" customHeight="1" x14ac:dyDescent="0.3">
      <c r="C120" s="390"/>
      <c r="D120" s="390"/>
      <c r="E120" s="293"/>
      <c r="F120" s="293"/>
      <c r="G120" s="293"/>
      <c r="H120" s="293"/>
      <c r="I120" s="293"/>
      <c r="J120" s="292"/>
      <c r="K120" s="292"/>
      <c r="L120" s="292"/>
    </row>
    <row r="121" spans="3:12" ht="18" customHeight="1" x14ac:dyDescent="0.3">
      <c r="C121" s="390"/>
      <c r="D121" s="390"/>
      <c r="E121" s="293"/>
      <c r="F121" s="293"/>
      <c r="G121" s="293"/>
      <c r="H121" s="293"/>
      <c r="I121" s="293"/>
      <c r="J121" s="292"/>
      <c r="K121" s="292"/>
      <c r="L121" s="292"/>
    </row>
    <row r="122" spans="3:12" x14ac:dyDescent="0.3">
      <c r="C122" s="291"/>
      <c r="D122" s="291"/>
      <c r="E122" s="292"/>
      <c r="F122" s="292"/>
      <c r="G122" s="292"/>
      <c r="H122" s="292"/>
      <c r="I122" s="292"/>
      <c r="J122" s="292"/>
      <c r="K122" s="292"/>
      <c r="L122" s="292"/>
    </row>
    <row r="123" spans="3:12" x14ac:dyDescent="0.3">
      <c r="C123" s="208"/>
      <c r="D123" s="208"/>
    </row>
    <row r="124" spans="3:12" x14ac:dyDescent="0.3">
      <c r="C124" s="208"/>
    </row>
    <row r="125" spans="3:12" x14ac:dyDescent="0.3">
      <c r="C125" s="208"/>
    </row>
    <row r="126" spans="3:12" x14ac:dyDescent="0.3">
      <c r="C126" s="208"/>
    </row>
    <row r="127" spans="3:12" x14ac:dyDescent="0.3">
      <c r="C127" s="208"/>
    </row>
    <row r="158" spans="3:3" x14ac:dyDescent="0.3">
      <c r="C158" s="203"/>
    </row>
    <row r="159" spans="3:3" x14ac:dyDescent="0.3">
      <c r="C159" s="203"/>
    </row>
    <row r="162" spans="3:3" x14ac:dyDescent="0.3">
      <c r="C162" s="203"/>
    </row>
  </sheetData>
  <sheetProtection algorithmName="SHA-512" hashValue="MnNlNsJI4kXoTrtuDpsnZCaJs9S1Dn91TjbH65FfcnOWSv5ugMXIabq4BX0raC0bEJ7zEfmD/ALCo1xU4lBUJA==" saltValue="F53oZtgvoyYKAECh/guocA==" spinCount="100000" sheet="1" objects="1" scenarios="1" formatCells="0" formatColumns="0" formatRows="0" insertColumns="0" insertRows="0" insertHyperlinks="0" deleteColumns="0" deleteRows="0" sort="0" autoFilter="0"/>
  <mergeCells count="93">
    <mergeCell ref="C23:F23"/>
    <mergeCell ref="E3:F3"/>
    <mergeCell ref="E4:F4"/>
    <mergeCell ref="E7:F7"/>
    <mergeCell ref="C8:D8"/>
    <mergeCell ref="C9:D9"/>
    <mergeCell ref="E21:F21"/>
    <mergeCell ref="C24:F24"/>
    <mergeCell ref="C26:F26"/>
    <mergeCell ref="C27:F27"/>
    <mergeCell ref="B29:C29"/>
    <mergeCell ref="D29:E29"/>
    <mergeCell ref="D30:E30"/>
    <mergeCell ref="B31:C31"/>
    <mergeCell ref="D31:E31"/>
    <mergeCell ref="D32:E32"/>
    <mergeCell ref="B33:C33"/>
    <mergeCell ref="D33:E33"/>
    <mergeCell ref="D44:F44"/>
    <mergeCell ref="D34:E34"/>
    <mergeCell ref="B35:C35"/>
    <mergeCell ref="D35:E35"/>
    <mergeCell ref="D36:E36"/>
    <mergeCell ref="B37:C37"/>
    <mergeCell ref="D37:E37"/>
    <mergeCell ref="D38:E38"/>
    <mergeCell ref="B39:C40"/>
    <mergeCell ref="D39:E39"/>
    <mergeCell ref="D41:F41"/>
    <mergeCell ref="D43:F43"/>
    <mergeCell ref="B44:C44"/>
    <mergeCell ref="B41:B42"/>
    <mergeCell ref="C41:C42"/>
    <mergeCell ref="C66:D66"/>
    <mergeCell ref="D45:F45"/>
    <mergeCell ref="U46:X46"/>
    <mergeCell ref="C55:D55"/>
    <mergeCell ref="C56:D56"/>
    <mergeCell ref="C57:D57"/>
    <mergeCell ref="C58:D58"/>
    <mergeCell ref="C59:D59"/>
    <mergeCell ref="C60:D60"/>
    <mergeCell ref="C61:D61"/>
    <mergeCell ref="C64:D64"/>
    <mergeCell ref="C65:D65"/>
    <mergeCell ref="C80:D80"/>
    <mergeCell ref="C67:D67"/>
    <mergeCell ref="C68:D68"/>
    <mergeCell ref="C69:D69"/>
    <mergeCell ref="C72:D72"/>
    <mergeCell ref="C73:D73"/>
    <mergeCell ref="C74:D74"/>
    <mergeCell ref="C75:D75"/>
    <mergeCell ref="C76:D76"/>
    <mergeCell ref="C77:D77"/>
    <mergeCell ref="C78:D78"/>
    <mergeCell ref="C79:D79"/>
    <mergeCell ref="C92:D92"/>
    <mergeCell ref="C81:D81"/>
    <mergeCell ref="C82:D82"/>
    <mergeCell ref="C83:D83"/>
    <mergeCell ref="C84:D84"/>
    <mergeCell ref="C85:D85"/>
    <mergeCell ref="C86:D86"/>
    <mergeCell ref="C87:D87"/>
    <mergeCell ref="C88:D88"/>
    <mergeCell ref="C89:D89"/>
    <mergeCell ref="C90:D90"/>
    <mergeCell ref="C91:D91"/>
    <mergeCell ref="C106:D106"/>
    <mergeCell ref="C93:D93"/>
    <mergeCell ref="C94:D94"/>
    <mergeCell ref="C95:D95"/>
    <mergeCell ref="C96:D96"/>
    <mergeCell ref="C99:D99"/>
    <mergeCell ref="C100:D100"/>
    <mergeCell ref="C101:D101"/>
    <mergeCell ref="C102:D102"/>
    <mergeCell ref="C103:D103"/>
    <mergeCell ref="C104:D104"/>
    <mergeCell ref="C105:D105"/>
    <mergeCell ref="C121:D121"/>
    <mergeCell ref="C107:D107"/>
    <mergeCell ref="C108:D108"/>
    <mergeCell ref="C109:D109"/>
    <mergeCell ref="C110:D110"/>
    <mergeCell ref="C111:D111"/>
    <mergeCell ref="C112:D112"/>
    <mergeCell ref="C113:D113"/>
    <mergeCell ref="C114:D114"/>
    <mergeCell ref="C115:D115"/>
    <mergeCell ref="C119:D119"/>
    <mergeCell ref="C120:D120"/>
  </mergeCells>
  <conditionalFormatting sqref="I27">
    <cfRule type="cellIs" dxfId="43" priority="22" operator="equal">
      <formula>$I$26</formula>
    </cfRule>
  </conditionalFormatting>
  <conditionalFormatting sqref="L27">
    <cfRule type="cellIs" dxfId="42" priority="21" operator="equal">
      <formula>$L$26</formula>
    </cfRule>
  </conditionalFormatting>
  <conditionalFormatting sqref="O27">
    <cfRule type="cellIs" dxfId="41" priority="20" operator="equal">
      <formula>$O$26</formula>
    </cfRule>
  </conditionalFormatting>
  <conditionalFormatting sqref="R27">
    <cfRule type="cellIs" dxfId="40" priority="19" operator="equal">
      <formula>$R$26</formula>
    </cfRule>
  </conditionalFormatting>
  <conditionalFormatting sqref="U27">
    <cfRule type="cellIs" dxfId="39" priority="18" operator="equal">
      <formula>$U$26</formula>
    </cfRule>
  </conditionalFormatting>
  <conditionalFormatting sqref="X27">
    <cfRule type="cellIs" dxfId="38" priority="17" operator="equal">
      <formula>$X$26</formula>
    </cfRule>
  </conditionalFormatting>
  <conditionalFormatting sqref="AA27">
    <cfRule type="cellIs" dxfId="37" priority="16" operator="equal">
      <formula>$AA$26</formula>
    </cfRule>
  </conditionalFormatting>
  <conditionalFormatting sqref="G27">
    <cfRule type="cellIs" dxfId="36" priority="15" operator="equal">
      <formula>$G$26</formula>
    </cfRule>
  </conditionalFormatting>
  <conditionalFormatting sqref="H27">
    <cfRule type="cellIs" dxfId="35" priority="14" operator="equal">
      <formula>$H$26</formula>
    </cfRule>
  </conditionalFormatting>
  <conditionalFormatting sqref="J27">
    <cfRule type="cellIs" dxfId="34" priority="13" operator="equal">
      <formula>$J$26</formula>
    </cfRule>
  </conditionalFormatting>
  <conditionalFormatting sqref="K27">
    <cfRule type="cellIs" dxfId="33" priority="12" operator="equal">
      <formula>$J$26</formula>
    </cfRule>
  </conditionalFormatting>
  <conditionalFormatting sqref="M27">
    <cfRule type="cellIs" dxfId="32" priority="2" operator="equal">
      <formula>$M$26</formula>
    </cfRule>
  </conditionalFormatting>
  <conditionalFormatting sqref="N27">
    <cfRule type="cellIs" dxfId="31" priority="11" operator="equal">
      <formula>$N$26</formula>
    </cfRule>
  </conditionalFormatting>
  <conditionalFormatting sqref="P27">
    <cfRule type="cellIs" dxfId="30" priority="10" operator="equal">
      <formula>$P$26</formula>
    </cfRule>
  </conditionalFormatting>
  <conditionalFormatting sqref="Q27">
    <cfRule type="cellIs" dxfId="29" priority="9" operator="equal">
      <formula>$Q$26</formula>
    </cfRule>
  </conditionalFormatting>
  <conditionalFormatting sqref="S27">
    <cfRule type="cellIs" dxfId="28" priority="8" operator="equal">
      <formula>$S$26</formula>
    </cfRule>
  </conditionalFormatting>
  <conditionalFormatting sqref="T27">
    <cfRule type="cellIs" dxfId="27" priority="7" operator="equal">
      <formula>$T$26</formula>
    </cfRule>
  </conditionalFormatting>
  <conditionalFormatting sqref="V27">
    <cfRule type="cellIs" dxfId="26" priority="6" operator="equal">
      <formula>$V$26</formula>
    </cfRule>
  </conditionalFormatting>
  <conditionalFormatting sqref="Y27">
    <cfRule type="cellIs" dxfId="25" priority="5" operator="equal">
      <formula>$Y$26</formula>
    </cfRule>
  </conditionalFormatting>
  <conditionalFormatting sqref="Z27">
    <cfRule type="cellIs" dxfId="24" priority="4" operator="equal">
      <formula>$Z$26</formula>
    </cfRule>
  </conditionalFormatting>
  <conditionalFormatting sqref="AB27">
    <cfRule type="cellIs" dxfId="23" priority="3" operator="equal">
      <formula>$AB$26</formula>
    </cfRule>
  </conditionalFormatting>
  <conditionalFormatting sqref="W27">
    <cfRule type="cellIs" dxfId="22" priority="1" operator="equal">
      <formula>$W$26</formula>
    </cfRule>
  </conditionalFormatting>
  <hyperlinks>
    <hyperlink ref="C6" r:id="rId1" display="www.gracenoteds.com"/>
  </hyperlinks>
  <pageMargins left="0.7" right="0.7" top="0.75" bottom="0.75" header="0.3" footer="0.3"/>
  <pageSetup orientation="landscape" horizontalDpi="360" verticalDpi="36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62"/>
  <sheetViews>
    <sheetView showGridLines="0" showZeros="0" zoomScaleNormal="100" workbookViewId="0">
      <selection activeCell="C8" sqref="C8:D8"/>
    </sheetView>
  </sheetViews>
  <sheetFormatPr defaultColWidth="8.88671875" defaultRowHeight="14.4" x14ac:dyDescent="0.3"/>
  <cols>
    <col min="1" max="1" width="3.6640625" style="1" customWidth="1"/>
    <col min="2" max="2" width="7.6640625" style="1" customWidth="1"/>
    <col min="3" max="3" width="15.6640625" style="1" customWidth="1"/>
    <col min="4" max="4" width="18.6640625" style="1" customWidth="1"/>
    <col min="5" max="5" width="10.33203125" style="1" customWidth="1"/>
    <col min="6" max="6" width="9.6640625" style="1" customWidth="1"/>
    <col min="7" max="8" width="10.33203125" style="1" customWidth="1"/>
    <col min="9" max="9" width="10.6640625" style="1" customWidth="1"/>
    <col min="10" max="27" width="10.33203125" style="1" customWidth="1"/>
    <col min="28" max="28" width="8.88671875" style="1" customWidth="1"/>
    <col min="29" max="29" width="10.33203125" style="1" customWidth="1"/>
    <col min="30" max="30" width="13.6640625" style="1" bestFit="1" customWidth="1"/>
    <col min="31" max="32" width="8.88671875" style="1"/>
    <col min="33" max="33" width="8.88671875" style="1" customWidth="1"/>
    <col min="34" max="34" width="8.6640625" style="1" customWidth="1"/>
    <col min="35" max="35" width="8.88671875" style="1" customWidth="1"/>
    <col min="36" max="16384" width="8.88671875" style="1"/>
  </cols>
  <sheetData>
    <row r="1" spans="1:40" s="197" customFormat="1" ht="12" customHeight="1" x14ac:dyDescent="0.2">
      <c r="A1" s="202"/>
      <c r="B1" s="191" t="s">
        <v>3</v>
      </c>
      <c r="C1" s="192" t="s">
        <v>4</v>
      </c>
      <c r="D1" s="192" t="s">
        <v>5</v>
      </c>
      <c r="E1" s="193" t="s">
        <v>6</v>
      </c>
      <c r="F1" s="192" t="s">
        <v>7</v>
      </c>
      <c r="G1" s="192" t="s">
        <v>9</v>
      </c>
      <c r="H1" s="192" t="s">
        <v>10</v>
      </c>
      <c r="I1" s="194" t="s">
        <v>55</v>
      </c>
      <c r="J1" s="194" t="s">
        <v>13</v>
      </c>
      <c r="K1" s="194" t="s">
        <v>37</v>
      </c>
      <c r="L1" s="194" t="s">
        <v>38</v>
      </c>
      <c r="M1" s="192" t="s">
        <v>39</v>
      </c>
      <c r="N1" s="192" t="s">
        <v>40</v>
      </c>
      <c r="O1" s="192" t="s">
        <v>41</v>
      </c>
      <c r="P1" s="192" t="s">
        <v>42</v>
      </c>
      <c r="Q1" s="192" t="s">
        <v>43</v>
      </c>
      <c r="R1" s="192" t="s">
        <v>44</v>
      </c>
      <c r="S1" s="192" t="s">
        <v>45</v>
      </c>
      <c r="T1" s="192" t="s">
        <v>46</v>
      </c>
      <c r="U1" s="192" t="s">
        <v>47</v>
      </c>
      <c r="V1" s="192" t="s">
        <v>48</v>
      </c>
      <c r="W1" s="192" t="s">
        <v>49</v>
      </c>
      <c r="X1" s="192" t="s">
        <v>50</v>
      </c>
      <c r="Y1" s="192" t="s">
        <v>51</v>
      </c>
      <c r="Z1" s="192" t="s">
        <v>52</v>
      </c>
      <c r="AA1" s="195" t="s">
        <v>53</v>
      </c>
      <c r="AB1" s="195" t="s">
        <v>54</v>
      </c>
    </row>
    <row r="2" spans="1:40" s="197" customFormat="1" ht="7.95" customHeight="1" thickBot="1" x14ac:dyDescent="0.25">
      <c r="A2" s="198"/>
      <c r="B2" s="199"/>
      <c r="C2" s="199"/>
      <c r="D2" s="199"/>
      <c r="E2" s="200"/>
      <c r="F2" s="199"/>
      <c r="G2" s="199"/>
      <c r="H2" s="199"/>
      <c r="I2" s="201"/>
      <c r="J2" s="201"/>
      <c r="K2" s="201"/>
      <c r="L2" s="201"/>
      <c r="M2" s="199"/>
      <c r="N2" s="199"/>
      <c r="O2" s="199"/>
      <c r="P2" s="199"/>
      <c r="Q2" s="199"/>
      <c r="R2" s="199"/>
      <c r="S2" s="199"/>
      <c r="T2" s="199"/>
      <c r="U2" s="199"/>
      <c r="V2" s="199"/>
      <c r="W2" s="199"/>
      <c r="X2" s="199"/>
      <c r="Y2" s="199"/>
      <c r="Z2" s="199"/>
      <c r="AA2" s="199"/>
      <c r="AB2" s="196"/>
    </row>
    <row r="3" spans="1:40" ht="18" customHeight="1" thickTop="1" thickBot="1" x14ac:dyDescent="0.35">
      <c r="A3" s="189">
        <v>3</v>
      </c>
      <c r="E3" s="446" t="s">
        <v>31</v>
      </c>
      <c r="F3" s="447"/>
      <c r="G3" s="359"/>
      <c r="H3" s="359"/>
      <c r="I3" s="360"/>
      <c r="J3" s="361"/>
      <c r="K3" s="456" t="s">
        <v>77</v>
      </c>
      <c r="L3" s="457"/>
      <c r="M3" s="2"/>
      <c r="N3" s="2"/>
      <c r="O3" s="2"/>
    </row>
    <row r="4" spans="1:40" ht="18" customHeight="1" thickTop="1" x14ac:dyDescent="0.3">
      <c r="A4" s="190">
        <v>4</v>
      </c>
      <c r="E4" s="460" t="s">
        <v>34</v>
      </c>
      <c r="F4" s="461"/>
      <c r="G4" s="380"/>
      <c r="H4" s="362"/>
      <c r="I4" s="363"/>
      <c r="J4" s="364"/>
      <c r="K4" s="346" t="s">
        <v>17</v>
      </c>
      <c r="L4" s="352"/>
      <c r="M4" s="4"/>
      <c r="N4" s="4"/>
      <c r="O4" s="4"/>
      <c r="R4" s="5"/>
      <c r="S4" s="6"/>
    </row>
    <row r="5" spans="1:40" ht="18" customHeight="1" x14ac:dyDescent="0.3">
      <c r="A5" s="190">
        <v>5</v>
      </c>
      <c r="E5" s="86" t="s">
        <v>57</v>
      </c>
      <c r="F5" s="169"/>
      <c r="G5" s="381">
        <v>35.314667</v>
      </c>
      <c r="H5" s="365"/>
      <c r="I5" s="363"/>
      <c r="J5" s="366"/>
      <c r="K5" s="347" t="s">
        <v>18</v>
      </c>
      <c r="L5" s="353"/>
      <c r="M5" s="4"/>
      <c r="N5" s="4"/>
      <c r="O5" s="4"/>
      <c r="P5" s="7"/>
      <c r="Q5" s="8"/>
      <c r="R5" s="5"/>
      <c r="S5" s="6"/>
      <c r="T5" s="8"/>
      <c r="U5" s="8"/>
      <c r="V5" s="8"/>
      <c r="W5" s="9"/>
    </row>
    <row r="6" spans="1:40" ht="18" customHeight="1" thickBot="1" x14ac:dyDescent="0.35">
      <c r="A6" s="189">
        <v>6</v>
      </c>
      <c r="C6" s="10" t="s">
        <v>61</v>
      </c>
      <c r="E6" s="97" t="s">
        <v>58</v>
      </c>
      <c r="F6" s="170">
        <f>SUM(F5*G5)</f>
        <v>0</v>
      </c>
      <c r="G6" s="382"/>
      <c r="H6" s="365"/>
      <c r="I6" s="363"/>
      <c r="J6" s="366"/>
      <c r="K6" s="348" t="s">
        <v>19</v>
      </c>
      <c r="L6" s="354"/>
      <c r="M6" s="4"/>
      <c r="N6" s="4"/>
      <c r="O6" s="4"/>
      <c r="P6" s="11"/>
      <c r="Q6" s="8"/>
      <c r="R6" s="5"/>
      <c r="S6" s="6"/>
      <c r="T6" s="8"/>
      <c r="U6" s="8"/>
      <c r="V6" s="8"/>
      <c r="W6" s="9"/>
      <c r="X6" s="7"/>
      <c r="Y6" s="7"/>
      <c r="Z6" s="11"/>
      <c r="AA6" s="11"/>
      <c r="AB6" s="11"/>
      <c r="AC6" s="11"/>
      <c r="AD6" s="11"/>
      <c r="AE6" s="11"/>
      <c r="AF6" s="11"/>
    </row>
    <row r="7" spans="1:40" s="14" customFormat="1" ht="18" customHeight="1" thickTop="1" x14ac:dyDescent="0.25">
      <c r="A7" s="190">
        <v>7</v>
      </c>
      <c r="B7" s="12" t="s">
        <v>62</v>
      </c>
      <c r="C7" s="13"/>
      <c r="E7" s="450" t="s">
        <v>33</v>
      </c>
      <c r="F7" s="451"/>
      <c r="G7" s="383"/>
      <c r="H7" s="367"/>
      <c r="I7" s="368"/>
      <c r="J7" s="369"/>
      <c r="K7" s="349" t="s">
        <v>22</v>
      </c>
      <c r="L7" s="355">
        <f>SUM(L4*L5*L6)</f>
        <v>0</v>
      </c>
      <c r="M7" s="4"/>
      <c r="N7" s="4"/>
      <c r="O7" s="16"/>
      <c r="P7" s="17"/>
      <c r="Q7" s="8"/>
      <c r="R7" s="18"/>
      <c r="S7" s="6"/>
      <c r="T7" s="8"/>
      <c r="U7" s="8"/>
      <c r="V7" s="8"/>
      <c r="W7" s="9"/>
      <c r="Z7" s="8"/>
      <c r="AA7" s="8"/>
      <c r="AB7" s="8"/>
      <c r="AC7" s="8"/>
      <c r="AD7" s="8"/>
      <c r="AE7" s="8"/>
      <c r="AF7" s="17"/>
    </row>
    <row r="8" spans="1:40" s="14" customFormat="1" ht="18" customHeight="1" x14ac:dyDescent="0.25">
      <c r="A8" s="190">
        <v>8</v>
      </c>
      <c r="B8" s="311" t="s">
        <v>32</v>
      </c>
      <c r="C8" s="452"/>
      <c r="D8" s="452"/>
      <c r="E8" s="98" t="s">
        <v>59</v>
      </c>
      <c r="F8" s="87"/>
      <c r="G8" s="384">
        <v>10.763909999999999</v>
      </c>
      <c r="H8" s="370"/>
      <c r="I8" s="371"/>
      <c r="J8" s="372"/>
      <c r="K8" s="350" t="s">
        <v>23</v>
      </c>
      <c r="L8" s="356">
        <f>SUM(L4*L6*2)+(L5*L6*2)+(L4*L5*2)</f>
        <v>0</v>
      </c>
      <c r="M8" s="20"/>
      <c r="N8" s="20"/>
      <c r="O8" s="21"/>
      <c r="P8" s="19"/>
      <c r="Q8" s="19"/>
      <c r="R8" s="22"/>
      <c r="S8" s="23"/>
      <c r="T8" s="19"/>
      <c r="U8" s="19"/>
      <c r="V8" s="19"/>
      <c r="W8" s="24"/>
      <c r="X8" s="25"/>
    </row>
    <row r="9" spans="1:40" s="14" customFormat="1" ht="18" customHeight="1" thickBot="1" x14ac:dyDescent="0.3">
      <c r="A9" s="189">
        <v>9</v>
      </c>
      <c r="B9" s="358" t="s">
        <v>24</v>
      </c>
      <c r="C9" s="453"/>
      <c r="D9" s="453"/>
      <c r="E9" s="386" t="s">
        <v>60</v>
      </c>
      <c r="F9" s="387">
        <f>SUM(F8*G8)</f>
        <v>0</v>
      </c>
      <c r="G9" s="385"/>
      <c r="H9" s="373"/>
      <c r="I9" s="374"/>
      <c r="J9" s="375"/>
      <c r="K9" s="351" t="s">
        <v>76</v>
      </c>
      <c r="L9" s="357">
        <v>4.9000000000000002E-2</v>
      </c>
      <c r="M9" s="26"/>
      <c r="N9" s="8"/>
      <c r="O9" s="21"/>
      <c r="R9" s="27"/>
      <c r="S9" s="27"/>
    </row>
    <row r="10" spans="1:40" s="14" customFormat="1" ht="18" customHeight="1" thickTop="1" thickBot="1" x14ac:dyDescent="0.3">
      <c r="A10" s="213">
        <v>10</v>
      </c>
      <c r="B10" s="217" t="s">
        <v>12</v>
      </c>
      <c r="C10" s="105" t="s">
        <v>0</v>
      </c>
      <c r="D10" s="105" t="s">
        <v>1</v>
      </c>
      <c r="E10" s="106" t="s">
        <v>8</v>
      </c>
      <c r="F10" s="105" t="s">
        <v>16</v>
      </c>
      <c r="G10" s="117"/>
      <c r="H10" s="117"/>
      <c r="I10" s="117"/>
      <c r="J10" s="40"/>
      <c r="K10" s="40"/>
      <c r="L10" s="118"/>
      <c r="M10" s="118"/>
      <c r="N10" s="118"/>
      <c r="O10" s="119" t="s">
        <v>15</v>
      </c>
      <c r="P10" s="119"/>
      <c r="Q10" s="119"/>
      <c r="R10" s="119"/>
      <c r="S10" s="118"/>
      <c r="T10" s="118"/>
      <c r="U10" s="118"/>
      <c r="V10" s="118"/>
      <c r="W10" s="118"/>
      <c r="X10" s="118"/>
      <c r="Y10" s="118"/>
      <c r="Z10" s="118"/>
      <c r="AA10" s="120"/>
      <c r="AB10" s="120"/>
      <c r="AC10" s="28"/>
      <c r="AF10" s="8"/>
      <c r="AG10" s="8"/>
      <c r="AH10" s="8"/>
      <c r="AI10" s="8"/>
      <c r="AJ10" s="8"/>
      <c r="AK10" s="8"/>
      <c r="AL10" s="19"/>
      <c r="AM10" s="19"/>
      <c r="AN10" s="19"/>
    </row>
    <row r="11" spans="1:40" s="14" customFormat="1" ht="18" customHeight="1" x14ac:dyDescent="0.25">
      <c r="A11" s="213">
        <v>11</v>
      </c>
      <c r="B11" s="218" t="s">
        <v>2</v>
      </c>
      <c r="C11" s="51"/>
      <c r="D11" s="52"/>
      <c r="E11" s="53"/>
      <c r="F11" s="110"/>
      <c r="G11" s="230"/>
      <c r="H11" s="173"/>
      <c r="I11" s="174"/>
      <c r="J11" s="175"/>
      <c r="K11" s="173"/>
      <c r="L11" s="176"/>
      <c r="M11" s="175"/>
      <c r="N11" s="173"/>
      <c r="O11" s="176"/>
      <c r="P11" s="175"/>
      <c r="Q11" s="173"/>
      <c r="R11" s="176"/>
      <c r="S11" s="175"/>
      <c r="T11" s="173"/>
      <c r="U11" s="176"/>
      <c r="V11" s="175"/>
      <c r="W11" s="173"/>
      <c r="X11" s="176"/>
      <c r="Y11" s="175"/>
      <c r="Z11" s="177"/>
      <c r="AA11" s="178"/>
      <c r="AB11" s="238"/>
      <c r="AC11" s="28"/>
      <c r="AF11" s="8"/>
      <c r="AG11" s="8"/>
      <c r="AH11" s="8"/>
      <c r="AI11" s="8"/>
      <c r="AJ11" s="8"/>
      <c r="AK11" s="8"/>
      <c r="AL11" s="19"/>
      <c r="AM11" s="19"/>
      <c r="AN11" s="19"/>
    </row>
    <row r="12" spans="1:40" s="14" customFormat="1" ht="18" customHeight="1" x14ac:dyDescent="0.25">
      <c r="A12" s="213">
        <v>12</v>
      </c>
      <c r="B12" s="219" t="s">
        <v>3</v>
      </c>
      <c r="C12" s="54"/>
      <c r="D12" s="62"/>
      <c r="E12" s="55"/>
      <c r="F12" s="111"/>
      <c r="G12" s="121"/>
      <c r="H12" s="57"/>
      <c r="I12" s="63"/>
      <c r="J12" s="56"/>
      <c r="K12" s="57"/>
      <c r="L12" s="63"/>
      <c r="M12" s="56"/>
      <c r="N12" s="57"/>
      <c r="O12" s="63"/>
      <c r="P12" s="56"/>
      <c r="Q12" s="57"/>
      <c r="R12" s="63"/>
      <c r="S12" s="56"/>
      <c r="T12" s="57"/>
      <c r="U12" s="63"/>
      <c r="V12" s="56"/>
      <c r="W12" s="57"/>
      <c r="X12" s="81"/>
      <c r="Y12" s="56"/>
      <c r="Z12" s="145"/>
      <c r="AA12" s="147"/>
      <c r="AB12" s="239"/>
      <c r="AC12" s="28"/>
      <c r="AF12" s="8"/>
      <c r="AG12" s="8"/>
      <c r="AH12" s="8"/>
      <c r="AI12" s="8"/>
      <c r="AJ12" s="8"/>
      <c r="AK12" s="8"/>
      <c r="AL12" s="8"/>
      <c r="AM12" s="8"/>
      <c r="AN12" s="8"/>
    </row>
    <row r="13" spans="1:40" s="14" customFormat="1" ht="18" customHeight="1" x14ac:dyDescent="0.25">
      <c r="A13" s="213">
        <v>13</v>
      </c>
      <c r="B13" s="220" t="s">
        <v>4</v>
      </c>
      <c r="C13" s="58"/>
      <c r="D13" s="59"/>
      <c r="E13" s="60"/>
      <c r="F13" s="111"/>
      <c r="G13" s="179"/>
      <c r="H13" s="83"/>
      <c r="I13" s="64"/>
      <c r="J13" s="82"/>
      <c r="K13" s="83"/>
      <c r="L13" s="64"/>
      <c r="M13" s="82"/>
      <c r="N13" s="83"/>
      <c r="O13" s="64"/>
      <c r="P13" s="82"/>
      <c r="Q13" s="83"/>
      <c r="R13" s="64"/>
      <c r="S13" s="82"/>
      <c r="T13" s="83"/>
      <c r="U13" s="64"/>
      <c r="V13" s="82"/>
      <c r="W13" s="83"/>
      <c r="X13" s="84"/>
      <c r="Y13" s="82"/>
      <c r="Z13" s="146"/>
      <c r="AA13" s="148"/>
      <c r="AB13" s="240"/>
      <c r="AC13" s="28"/>
    </row>
    <row r="14" spans="1:40" s="14" customFormat="1" ht="18" customHeight="1" x14ac:dyDescent="0.25">
      <c r="A14" s="213">
        <v>14</v>
      </c>
      <c r="B14" s="219" t="s">
        <v>5</v>
      </c>
      <c r="C14" s="54"/>
      <c r="D14" s="62"/>
      <c r="E14" s="55"/>
      <c r="F14" s="111"/>
      <c r="G14" s="121"/>
      <c r="H14" s="57"/>
      <c r="I14" s="63"/>
      <c r="J14" s="56"/>
      <c r="K14" s="57"/>
      <c r="L14" s="63"/>
      <c r="M14" s="56"/>
      <c r="N14" s="57"/>
      <c r="O14" s="63"/>
      <c r="P14" s="56"/>
      <c r="Q14" s="57"/>
      <c r="R14" s="63"/>
      <c r="S14" s="56"/>
      <c r="T14" s="57"/>
      <c r="U14" s="63"/>
      <c r="V14" s="56"/>
      <c r="W14" s="57"/>
      <c r="X14" s="81"/>
      <c r="Y14" s="56"/>
      <c r="Z14" s="145"/>
      <c r="AA14" s="147"/>
      <c r="AB14" s="239"/>
      <c r="AC14" s="28"/>
    </row>
    <row r="15" spans="1:40" s="14" customFormat="1" ht="18" customHeight="1" x14ac:dyDescent="0.25">
      <c r="A15" s="213">
        <v>15</v>
      </c>
      <c r="B15" s="220" t="s">
        <v>6</v>
      </c>
      <c r="C15" s="58"/>
      <c r="D15" s="59"/>
      <c r="E15" s="60"/>
      <c r="F15" s="112"/>
      <c r="G15" s="179"/>
      <c r="H15" s="83"/>
      <c r="I15" s="64"/>
      <c r="J15" s="82"/>
      <c r="K15" s="83"/>
      <c r="L15" s="64"/>
      <c r="M15" s="82"/>
      <c r="N15" s="83"/>
      <c r="O15" s="64"/>
      <c r="P15" s="82"/>
      <c r="Q15" s="83"/>
      <c r="R15" s="64"/>
      <c r="S15" s="82"/>
      <c r="T15" s="83"/>
      <c r="U15" s="64"/>
      <c r="V15" s="82"/>
      <c r="W15" s="83"/>
      <c r="X15" s="84"/>
      <c r="Y15" s="82"/>
      <c r="Z15" s="146"/>
      <c r="AA15" s="148"/>
      <c r="AB15" s="240"/>
      <c r="AC15" s="28"/>
    </row>
    <row r="16" spans="1:40" s="14" customFormat="1" ht="18" customHeight="1" x14ac:dyDescent="0.25">
      <c r="A16" s="213">
        <v>16</v>
      </c>
      <c r="B16" s="219" t="s">
        <v>7</v>
      </c>
      <c r="C16" s="54"/>
      <c r="D16" s="62"/>
      <c r="E16" s="55"/>
      <c r="F16" s="111"/>
      <c r="G16" s="121"/>
      <c r="H16" s="57"/>
      <c r="I16" s="63"/>
      <c r="J16" s="56"/>
      <c r="K16" s="57"/>
      <c r="L16" s="63"/>
      <c r="M16" s="56"/>
      <c r="N16" s="57"/>
      <c r="O16" s="63"/>
      <c r="P16" s="56"/>
      <c r="Q16" s="57"/>
      <c r="R16" s="63"/>
      <c r="S16" s="56"/>
      <c r="T16" s="57"/>
      <c r="U16" s="63"/>
      <c r="V16" s="56"/>
      <c r="W16" s="57"/>
      <c r="X16" s="81"/>
      <c r="Y16" s="56"/>
      <c r="Z16" s="145"/>
      <c r="AA16" s="147"/>
      <c r="AB16" s="239"/>
      <c r="AC16" s="28"/>
    </row>
    <row r="17" spans="1:51" s="14" customFormat="1" ht="18" customHeight="1" x14ac:dyDescent="0.25">
      <c r="A17" s="213">
        <v>17</v>
      </c>
      <c r="B17" s="220" t="s">
        <v>9</v>
      </c>
      <c r="C17" s="307"/>
      <c r="D17" s="59"/>
      <c r="E17" s="308"/>
      <c r="F17" s="112"/>
      <c r="G17" s="179"/>
      <c r="H17" s="83"/>
      <c r="I17" s="64"/>
      <c r="J17" s="82"/>
      <c r="K17" s="83"/>
      <c r="L17" s="64"/>
      <c r="M17" s="82"/>
      <c r="N17" s="83"/>
      <c r="O17" s="64"/>
      <c r="P17" s="82"/>
      <c r="Q17" s="83"/>
      <c r="R17" s="64"/>
      <c r="S17" s="82"/>
      <c r="T17" s="83"/>
      <c r="U17" s="64"/>
      <c r="V17" s="82"/>
      <c r="W17" s="83"/>
      <c r="X17" s="84"/>
      <c r="Y17" s="82"/>
      <c r="Z17" s="146"/>
      <c r="AA17" s="148"/>
      <c r="AB17" s="240"/>
      <c r="AC17" s="28"/>
    </row>
    <row r="18" spans="1:51" s="14" customFormat="1" ht="18" customHeight="1" x14ac:dyDescent="0.25">
      <c r="A18" s="213">
        <v>18</v>
      </c>
      <c r="B18" s="219" t="s">
        <v>10</v>
      </c>
      <c r="C18" s="54"/>
      <c r="D18" s="62"/>
      <c r="E18" s="55"/>
      <c r="F18" s="111"/>
      <c r="G18" s="121"/>
      <c r="H18" s="57"/>
      <c r="I18" s="63"/>
      <c r="J18" s="56"/>
      <c r="K18" s="57"/>
      <c r="L18" s="63"/>
      <c r="M18" s="56"/>
      <c r="N18" s="57"/>
      <c r="O18" s="63"/>
      <c r="P18" s="56"/>
      <c r="Q18" s="57"/>
      <c r="R18" s="63"/>
      <c r="S18" s="56"/>
      <c r="T18" s="57"/>
      <c r="U18" s="63"/>
      <c r="V18" s="56"/>
      <c r="W18" s="57"/>
      <c r="X18" s="81"/>
      <c r="Y18" s="56"/>
      <c r="Z18" s="145"/>
      <c r="AA18" s="147"/>
      <c r="AB18" s="239"/>
      <c r="AC18" s="28"/>
    </row>
    <row r="19" spans="1:51" s="14" customFormat="1" ht="18" customHeight="1" x14ac:dyDescent="0.25">
      <c r="A19" s="213">
        <v>19</v>
      </c>
      <c r="B19" s="220" t="s">
        <v>11</v>
      </c>
      <c r="C19" s="58"/>
      <c r="D19" s="59"/>
      <c r="E19" s="168"/>
      <c r="F19" s="112"/>
      <c r="G19" s="179"/>
      <c r="H19" s="83"/>
      <c r="I19" s="64"/>
      <c r="J19" s="82"/>
      <c r="K19" s="83"/>
      <c r="L19" s="64"/>
      <c r="M19" s="82"/>
      <c r="N19" s="83"/>
      <c r="O19" s="64"/>
      <c r="P19" s="82"/>
      <c r="Q19" s="83"/>
      <c r="R19" s="64"/>
      <c r="S19" s="82"/>
      <c r="T19" s="83"/>
      <c r="U19" s="64"/>
      <c r="V19" s="82"/>
      <c r="W19" s="83"/>
      <c r="X19" s="84"/>
      <c r="Y19" s="82"/>
      <c r="Z19" s="146"/>
      <c r="AA19" s="148"/>
      <c r="AB19" s="240"/>
      <c r="AC19" s="28"/>
    </row>
    <row r="20" spans="1:51" s="14" customFormat="1" ht="18" customHeight="1" thickBot="1" x14ac:dyDescent="0.3">
      <c r="A20" s="213">
        <v>20</v>
      </c>
      <c r="B20" s="221" t="s">
        <v>13</v>
      </c>
      <c r="C20" s="107"/>
      <c r="D20" s="108"/>
      <c r="E20" s="109"/>
      <c r="F20" s="113"/>
      <c r="G20" s="336"/>
      <c r="H20" s="337"/>
      <c r="I20" s="338"/>
      <c r="J20" s="339"/>
      <c r="K20" s="340"/>
      <c r="L20" s="338"/>
      <c r="M20" s="341"/>
      <c r="N20" s="337"/>
      <c r="O20" s="338"/>
      <c r="P20" s="341"/>
      <c r="Q20" s="337"/>
      <c r="R20" s="338"/>
      <c r="S20" s="341"/>
      <c r="T20" s="337"/>
      <c r="U20" s="342"/>
      <c r="V20" s="341"/>
      <c r="W20" s="337"/>
      <c r="X20" s="338"/>
      <c r="Y20" s="341"/>
      <c r="Z20" s="343"/>
      <c r="AA20" s="344"/>
      <c r="AB20" s="345"/>
      <c r="AC20" s="28"/>
    </row>
    <row r="21" spans="1:51" s="36" customFormat="1" ht="18" customHeight="1" thickTop="1" thickBot="1" x14ac:dyDescent="0.3">
      <c r="A21" s="213">
        <v>21</v>
      </c>
      <c r="B21" s="318" t="s">
        <v>71</v>
      </c>
      <c r="C21" s="85" t="s">
        <v>56</v>
      </c>
      <c r="D21" s="303">
        <v>44306</v>
      </c>
      <c r="E21" s="454" t="s">
        <v>20</v>
      </c>
      <c r="F21" s="455"/>
      <c r="G21" s="34">
        <v>40</v>
      </c>
      <c r="H21" s="35">
        <v>50</v>
      </c>
      <c r="I21" s="332">
        <v>63</v>
      </c>
      <c r="J21" s="333">
        <v>80</v>
      </c>
      <c r="K21" s="334">
        <v>100</v>
      </c>
      <c r="L21" s="332">
        <v>125</v>
      </c>
      <c r="M21" s="333">
        <v>160</v>
      </c>
      <c r="N21" s="334">
        <v>200</v>
      </c>
      <c r="O21" s="332">
        <v>250</v>
      </c>
      <c r="P21" s="333">
        <v>315</v>
      </c>
      <c r="Q21" s="334">
        <v>400</v>
      </c>
      <c r="R21" s="332">
        <v>500</v>
      </c>
      <c r="S21" s="333">
        <v>630</v>
      </c>
      <c r="T21" s="334">
        <v>800</v>
      </c>
      <c r="U21" s="332">
        <v>1000</v>
      </c>
      <c r="V21" s="333">
        <v>1250</v>
      </c>
      <c r="W21" s="334">
        <v>1600</v>
      </c>
      <c r="X21" s="332">
        <v>2000</v>
      </c>
      <c r="Y21" s="333">
        <v>2500</v>
      </c>
      <c r="Z21" s="334">
        <v>3150</v>
      </c>
      <c r="AA21" s="335">
        <v>4000</v>
      </c>
      <c r="AB21" s="244">
        <v>5000</v>
      </c>
      <c r="AC21" s="32"/>
      <c r="AD21" s="14"/>
    </row>
    <row r="22" spans="1:51" s="31" customFormat="1" ht="5.0999999999999996" customHeight="1" thickBot="1" x14ac:dyDescent="0.3">
      <c r="A22" s="213"/>
      <c r="B22" s="317"/>
      <c r="C22" s="102"/>
      <c r="D22" s="102"/>
      <c r="E22" s="103"/>
      <c r="F22" s="104"/>
      <c r="G22" s="123"/>
      <c r="H22" s="29"/>
      <c r="I22" s="29"/>
      <c r="J22" s="29"/>
      <c r="K22" s="29"/>
      <c r="L22" s="29"/>
      <c r="M22" s="29"/>
      <c r="N22" s="29"/>
      <c r="O22" s="29"/>
      <c r="P22" s="29"/>
      <c r="Q22" s="29"/>
      <c r="R22" s="29"/>
      <c r="S22" s="29"/>
      <c r="T22" s="29"/>
      <c r="U22" s="30"/>
      <c r="V22" s="29"/>
      <c r="W22" s="29"/>
      <c r="X22" s="29"/>
      <c r="Y22" s="29"/>
      <c r="Z22" s="29"/>
      <c r="AA22" s="167"/>
      <c r="AB22" s="242"/>
      <c r="AC22" s="28"/>
      <c r="AD22" s="14"/>
      <c r="AE22" s="14"/>
      <c r="AF22" s="14"/>
      <c r="AG22" s="14"/>
      <c r="AH22" s="14"/>
      <c r="AI22" s="14"/>
      <c r="AJ22" s="14"/>
      <c r="AK22" s="14"/>
      <c r="AL22" s="14"/>
      <c r="AM22" s="14"/>
      <c r="AN22" s="14"/>
      <c r="AO22" s="14"/>
      <c r="AP22" s="14"/>
      <c r="AQ22" s="14"/>
      <c r="AR22" s="14"/>
      <c r="AS22" s="14"/>
      <c r="AT22" s="14"/>
      <c r="AU22" s="14"/>
      <c r="AV22" s="14"/>
      <c r="AW22" s="14"/>
      <c r="AX22" s="14"/>
      <c r="AY22" s="14"/>
    </row>
    <row r="23" spans="1:51" s="14" customFormat="1" ht="18" customHeight="1" thickBot="1" x14ac:dyDescent="0.3">
      <c r="A23" s="213">
        <v>23</v>
      </c>
      <c r="B23" s="222"/>
      <c r="C23" s="443" t="s">
        <v>69</v>
      </c>
      <c r="D23" s="444"/>
      <c r="E23" s="444"/>
      <c r="F23" s="445"/>
      <c r="G23" s="271"/>
      <c r="H23" s="272"/>
      <c r="I23" s="273"/>
      <c r="J23" s="274"/>
      <c r="K23" s="272"/>
      <c r="L23" s="273"/>
      <c r="M23" s="274"/>
      <c r="N23" s="272"/>
      <c r="O23" s="273"/>
      <c r="P23" s="274"/>
      <c r="Q23" s="272"/>
      <c r="R23" s="273"/>
      <c r="S23" s="274"/>
      <c r="T23" s="272"/>
      <c r="U23" s="273"/>
      <c r="V23" s="274"/>
      <c r="W23" s="272"/>
      <c r="X23" s="273"/>
      <c r="Y23" s="274"/>
      <c r="Z23" s="272"/>
      <c r="AA23" s="275"/>
      <c r="AB23" s="276"/>
      <c r="AC23" s="28"/>
    </row>
    <row r="24" spans="1:51" s="14" customFormat="1" ht="18" customHeight="1" thickBot="1" x14ac:dyDescent="0.3">
      <c r="A24" s="213">
        <v>24</v>
      </c>
      <c r="B24" s="223"/>
      <c r="C24" s="432" t="s">
        <v>70</v>
      </c>
      <c r="D24" s="433"/>
      <c r="E24" s="433"/>
      <c r="F24" s="434"/>
      <c r="G24" s="265" t="e">
        <f t="shared" ref="G24:H24" si="0">SUM($L$7/$L$8*$L$9)/G23</f>
        <v>#DIV/0!</v>
      </c>
      <c r="H24" s="266" t="e">
        <f t="shared" si="0"/>
        <v>#DIV/0!</v>
      </c>
      <c r="I24" s="267" t="e">
        <f>SUM($L$7/$L$8*$L$9)/I23</f>
        <v>#DIV/0!</v>
      </c>
      <c r="J24" s="268" t="e">
        <f t="shared" ref="J24:AB24" si="1">SUM($L$7/$L$8*$L$9)/J23</f>
        <v>#DIV/0!</v>
      </c>
      <c r="K24" s="266" t="e">
        <f t="shared" si="1"/>
        <v>#DIV/0!</v>
      </c>
      <c r="L24" s="267" t="e">
        <f t="shared" si="1"/>
        <v>#DIV/0!</v>
      </c>
      <c r="M24" s="268" t="e">
        <f t="shared" si="1"/>
        <v>#DIV/0!</v>
      </c>
      <c r="N24" s="266" t="e">
        <f t="shared" si="1"/>
        <v>#DIV/0!</v>
      </c>
      <c r="O24" s="267" t="e">
        <f t="shared" si="1"/>
        <v>#DIV/0!</v>
      </c>
      <c r="P24" s="268" t="e">
        <f t="shared" si="1"/>
        <v>#DIV/0!</v>
      </c>
      <c r="Q24" s="266" t="e">
        <f t="shared" si="1"/>
        <v>#DIV/0!</v>
      </c>
      <c r="R24" s="267" t="e">
        <f t="shared" si="1"/>
        <v>#DIV/0!</v>
      </c>
      <c r="S24" s="268" t="e">
        <f t="shared" si="1"/>
        <v>#DIV/0!</v>
      </c>
      <c r="T24" s="266" t="e">
        <f t="shared" si="1"/>
        <v>#DIV/0!</v>
      </c>
      <c r="U24" s="267" t="e">
        <f t="shared" si="1"/>
        <v>#DIV/0!</v>
      </c>
      <c r="V24" s="268" t="e">
        <f t="shared" si="1"/>
        <v>#DIV/0!</v>
      </c>
      <c r="W24" s="266" t="e">
        <f t="shared" si="1"/>
        <v>#DIV/0!</v>
      </c>
      <c r="X24" s="267" t="e">
        <f t="shared" si="1"/>
        <v>#DIV/0!</v>
      </c>
      <c r="Y24" s="268" t="e">
        <f t="shared" si="1"/>
        <v>#DIV/0!</v>
      </c>
      <c r="Z24" s="266" t="e">
        <f t="shared" si="1"/>
        <v>#DIV/0!</v>
      </c>
      <c r="AA24" s="269" t="e">
        <f t="shared" si="1"/>
        <v>#DIV/0!</v>
      </c>
      <c r="AB24" s="270" t="e">
        <f t="shared" si="1"/>
        <v>#DIV/0!</v>
      </c>
      <c r="AC24" s="28"/>
    </row>
    <row r="25" spans="1:51" s="14" customFormat="1" ht="4.95" customHeight="1" thickBot="1" x14ac:dyDescent="0.3">
      <c r="A25" s="213"/>
      <c r="B25" s="224"/>
      <c r="C25" s="319"/>
      <c r="D25" s="29"/>
      <c r="E25" s="29"/>
      <c r="F25" s="231"/>
      <c r="G25" s="69"/>
      <c r="H25" s="69"/>
      <c r="I25" s="29"/>
      <c r="J25" s="29"/>
      <c r="K25" s="29"/>
      <c r="L25" s="29"/>
      <c r="M25" s="29"/>
      <c r="N25" s="29"/>
      <c r="O25" s="29"/>
      <c r="P25" s="29"/>
      <c r="Q25" s="29"/>
      <c r="R25" s="29"/>
      <c r="S25" s="29"/>
      <c r="T25" s="29"/>
      <c r="U25" s="29"/>
      <c r="V25" s="29"/>
      <c r="W25" s="29"/>
      <c r="X25" s="29"/>
      <c r="Y25" s="29"/>
      <c r="Z25" s="29"/>
      <c r="AA25" s="167"/>
      <c r="AB25" s="167"/>
      <c r="AC25" s="28"/>
    </row>
    <row r="26" spans="1:51" s="14" customFormat="1" ht="18" customHeight="1" thickBot="1" x14ac:dyDescent="0.3">
      <c r="A26" s="213">
        <v>26</v>
      </c>
      <c r="B26" s="223"/>
      <c r="C26" s="435" t="s">
        <v>27</v>
      </c>
      <c r="D26" s="436"/>
      <c r="E26" s="436"/>
      <c r="F26" s="437"/>
      <c r="G26" s="277"/>
      <c r="H26" s="278"/>
      <c r="I26" s="279"/>
      <c r="J26" s="280"/>
      <c r="K26" s="278"/>
      <c r="L26" s="279"/>
      <c r="M26" s="280"/>
      <c r="N26" s="278"/>
      <c r="O26" s="279"/>
      <c r="P26" s="280"/>
      <c r="Q26" s="278"/>
      <c r="R26" s="279"/>
      <c r="S26" s="280"/>
      <c r="T26" s="278"/>
      <c r="U26" s="279"/>
      <c r="V26" s="280"/>
      <c r="W26" s="278"/>
      <c r="X26" s="279"/>
      <c r="Y26" s="280"/>
      <c r="Z26" s="278"/>
      <c r="AA26" s="281"/>
      <c r="AB26" s="282"/>
      <c r="AC26" s="28"/>
    </row>
    <row r="27" spans="1:51" s="14" customFormat="1" ht="18" customHeight="1" thickBot="1" x14ac:dyDescent="0.3">
      <c r="A27" s="213">
        <v>27</v>
      </c>
      <c r="B27" s="223"/>
      <c r="C27" s="438" t="s">
        <v>21</v>
      </c>
      <c r="D27" s="439"/>
      <c r="E27" s="439"/>
      <c r="F27" s="440"/>
      <c r="G27" s="283" t="e">
        <f t="shared" ref="G27:AB27" si="2">SUM($L$9*$L$7/G45)</f>
        <v>#DIV/0!</v>
      </c>
      <c r="H27" s="284" t="e">
        <f t="shared" si="2"/>
        <v>#DIV/0!</v>
      </c>
      <c r="I27" s="285" t="e">
        <f t="shared" si="2"/>
        <v>#DIV/0!</v>
      </c>
      <c r="J27" s="286" t="e">
        <f t="shared" si="2"/>
        <v>#DIV/0!</v>
      </c>
      <c r="K27" s="284" t="e">
        <f t="shared" si="2"/>
        <v>#DIV/0!</v>
      </c>
      <c r="L27" s="285" t="e">
        <f t="shared" si="2"/>
        <v>#DIV/0!</v>
      </c>
      <c r="M27" s="286" t="e">
        <f t="shared" si="2"/>
        <v>#DIV/0!</v>
      </c>
      <c r="N27" s="284" t="e">
        <f t="shared" si="2"/>
        <v>#DIV/0!</v>
      </c>
      <c r="O27" s="285" t="e">
        <f t="shared" si="2"/>
        <v>#DIV/0!</v>
      </c>
      <c r="P27" s="286" t="e">
        <f t="shared" si="2"/>
        <v>#DIV/0!</v>
      </c>
      <c r="Q27" s="284" t="e">
        <f t="shared" si="2"/>
        <v>#DIV/0!</v>
      </c>
      <c r="R27" s="285" t="e">
        <f t="shared" si="2"/>
        <v>#DIV/0!</v>
      </c>
      <c r="S27" s="286" t="e">
        <f t="shared" si="2"/>
        <v>#DIV/0!</v>
      </c>
      <c r="T27" s="284" t="e">
        <f t="shared" si="2"/>
        <v>#DIV/0!</v>
      </c>
      <c r="U27" s="285" t="e">
        <f t="shared" si="2"/>
        <v>#DIV/0!</v>
      </c>
      <c r="V27" s="286" t="e">
        <f t="shared" si="2"/>
        <v>#DIV/0!</v>
      </c>
      <c r="W27" s="284" t="e">
        <f t="shared" si="2"/>
        <v>#DIV/0!</v>
      </c>
      <c r="X27" s="285" t="e">
        <f t="shared" si="2"/>
        <v>#DIV/0!</v>
      </c>
      <c r="Y27" s="286" t="e">
        <f t="shared" si="2"/>
        <v>#DIV/0!</v>
      </c>
      <c r="Z27" s="284" t="e">
        <f t="shared" si="2"/>
        <v>#DIV/0!</v>
      </c>
      <c r="AA27" s="287" t="e">
        <f t="shared" si="2"/>
        <v>#DIV/0!</v>
      </c>
      <c r="AB27" s="288" t="e">
        <f t="shared" si="2"/>
        <v>#DIV/0!</v>
      </c>
      <c r="AC27" s="32"/>
    </row>
    <row r="28" spans="1:51" s="36" customFormat="1" ht="4.95" customHeight="1" thickBot="1" x14ac:dyDescent="0.3">
      <c r="A28" s="213"/>
      <c r="B28" s="225"/>
      <c r="C28" s="99"/>
      <c r="D28" s="37"/>
      <c r="E28" s="37"/>
      <c r="F28" s="232"/>
      <c r="G28" s="38"/>
      <c r="H28" s="38"/>
      <c r="I28" s="38"/>
      <c r="J28" s="38"/>
      <c r="K28" s="38"/>
      <c r="L28" s="38"/>
      <c r="M28" s="38"/>
      <c r="N28" s="38"/>
      <c r="O28" s="38"/>
      <c r="P28" s="38"/>
      <c r="Q28" s="38"/>
      <c r="R28" s="38"/>
      <c r="S28" s="38"/>
      <c r="T28" s="38"/>
      <c r="U28" s="38"/>
      <c r="V28" s="38"/>
      <c r="W28" s="38"/>
      <c r="X28" s="38"/>
      <c r="Y28" s="38"/>
      <c r="Z28" s="38"/>
      <c r="AA28" s="166"/>
      <c r="AB28" s="245"/>
      <c r="AC28" s="32"/>
      <c r="AD28" s="14"/>
    </row>
    <row r="29" spans="1:51" s="14" customFormat="1" ht="18" customHeight="1" thickTop="1" thickBot="1" x14ac:dyDescent="0.3">
      <c r="A29" s="213">
        <v>29</v>
      </c>
      <c r="B29" s="410" t="s">
        <v>25</v>
      </c>
      <c r="C29" s="411"/>
      <c r="D29" s="441" t="s">
        <v>1</v>
      </c>
      <c r="E29" s="442"/>
      <c r="F29" s="233" t="s">
        <v>12</v>
      </c>
      <c r="G29" s="39"/>
      <c r="H29" s="39"/>
      <c r="I29" s="39"/>
      <c r="J29" s="40"/>
      <c r="K29" s="40"/>
      <c r="L29" s="40"/>
      <c r="M29" s="40"/>
      <c r="N29" s="40"/>
      <c r="O29" s="41" t="s">
        <v>14</v>
      </c>
      <c r="P29" s="41"/>
      <c r="Q29" s="41"/>
      <c r="R29" s="41"/>
      <c r="S29" s="40"/>
      <c r="T29" s="40"/>
      <c r="U29" s="40"/>
      <c r="V29" s="40"/>
      <c r="W29" s="40"/>
      <c r="X29" s="40"/>
      <c r="Y29" s="40"/>
      <c r="Z29" s="40"/>
      <c r="AA29" s="163"/>
      <c r="AB29" s="154"/>
      <c r="AC29" s="28"/>
    </row>
    <row r="30" spans="1:51" s="20" customFormat="1" ht="18" customHeight="1" x14ac:dyDescent="0.3">
      <c r="A30" s="213">
        <v>30</v>
      </c>
      <c r="B30" s="216" t="e">
        <f>MAXA($I$23,$L$23,$O$23,$R$23,$U$23,$X$23)/MINA($I$23,$L$23,$O$23,$R$23,$U$23,$X$23)</f>
        <v>#DIV/0!</v>
      </c>
      <c r="C30" s="204" t="s">
        <v>63</v>
      </c>
      <c r="D30" s="422">
        <f t="shared" ref="D30:D39" si="3">D11</f>
        <v>0</v>
      </c>
      <c r="E30" s="423"/>
      <c r="F30" s="234" t="str">
        <f t="shared" ref="F30:F39" si="4">B11</f>
        <v>A</v>
      </c>
      <c r="G30" s="183">
        <f t="shared" ref="G30:AB30" si="5">SUM(G11*$F$11)</f>
        <v>0</v>
      </c>
      <c r="H30" s="42">
        <f t="shared" si="5"/>
        <v>0</v>
      </c>
      <c r="I30" s="65">
        <f t="shared" si="5"/>
        <v>0</v>
      </c>
      <c r="J30" s="42">
        <f t="shared" si="5"/>
        <v>0</v>
      </c>
      <c r="K30" s="42">
        <f t="shared" si="5"/>
        <v>0</v>
      </c>
      <c r="L30" s="65">
        <f t="shared" si="5"/>
        <v>0</v>
      </c>
      <c r="M30" s="42">
        <f t="shared" si="5"/>
        <v>0</v>
      </c>
      <c r="N30" s="42">
        <f t="shared" si="5"/>
        <v>0</v>
      </c>
      <c r="O30" s="65">
        <f t="shared" si="5"/>
        <v>0</v>
      </c>
      <c r="P30" s="42">
        <f t="shared" si="5"/>
        <v>0</v>
      </c>
      <c r="Q30" s="42">
        <f t="shared" si="5"/>
        <v>0</v>
      </c>
      <c r="R30" s="65">
        <f t="shared" si="5"/>
        <v>0</v>
      </c>
      <c r="S30" s="42">
        <f t="shared" si="5"/>
        <v>0</v>
      </c>
      <c r="T30" s="42">
        <f t="shared" si="5"/>
        <v>0</v>
      </c>
      <c r="U30" s="65">
        <f t="shared" si="5"/>
        <v>0</v>
      </c>
      <c r="V30" s="42">
        <f t="shared" si="5"/>
        <v>0</v>
      </c>
      <c r="W30" s="42">
        <f t="shared" si="5"/>
        <v>0</v>
      </c>
      <c r="X30" s="65">
        <f t="shared" si="5"/>
        <v>0</v>
      </c>
      <c r="Y30" s="42">
        <f t="shared" si="5"/>
        <v>0</v>
      </c>
      <c r="Z30" s="149">
        <f t="shared" si="5"/>
        <v>0</v>
      </c>
      <c r="AA30" s="155">
        <f t="shared" si="5"/>
        <v>0</v>
      </c>
      <c r="AB30" s="140">
        <f t="shared" si="5"/>
        <v>0</v>
      </c>
      <c r="AC30" s="26"/>
    </row>
    <row r="31" spans="1:51" s="14" customFormat="1" ht="18" customHeight="1" x14ac:dyDescent="0.25">
      <c r="A31" s="213">
        <v>31</v>
      </c>
      <c r="B31" s="424" t="s">
        <v>26</v>
      </c>
      <c r="C31" s="425"/>
      <c r="D31" s="426">
        <f t="shared" si="3"/>
        <v>0</v>
      </c>
      <c r="E31" s="427"/>
      <c r="F31" s="235" t="str">
        <f t="shared" si="4"/>
        <v>B</v>
      </c>
      <c r="G31" s="184">
        <f t="shared" ref="G31:AB31" si="6">SUM(G12*$F$12)</f>
        <v>0</v>
      </c>
      <c r="H31" s="43">
        <f t="shared" si="6"/>
        <v>0</v>
      </c>
      <c r="I31" s="67">
        <f t="shared" si="6"/>
        <v>0</v>
      </c>
      <c r="J31" s="43">
        <f t="shared" si="6"/>
        <v>0</v>
      </c>
      <c r="K31" s="43">
        <f t="shared" si="6"/>
        <v>0</v>
      </c>
      <c r="L31" s="67">
        <f t="shared" si="6"/>
        <v>0</v>
      </c>
      <c r="M31" s="43">
        <f t="shared" si="6"/>
        <v>0</v>
      </c>
      <c r="N31" s="43">
        <f t="shared" si="6"/>
        <v>0</v>
      </c>
      <c r="O31" s="67">
        <f t="shared" si="6"/>
        <v>0</v>
      </c>
      <c r="P31" s="43">
        <f t="shared" si="6"/>
        <v>0</v>
      </c>
      <c r="Q31" s="43">
        <f t="shared" si="6"/>
        <v>0</v>
      </c>
      <c r="R31" s="67">
        <f t="shared" si="6"/>
        <v>0</v>
      </c>
      <c r="S31" s="43">
        <f t="shared" si="6"/>
        <v>0</v>
      </c>
      <c r="T31" s="43">
        <f t="shared" si="6"/>
        <v>0</v>
      </c>
      <c r="U31" s="67">
        <f t="shared" si="6"/>
        <v>0</v>
      </c>
      <c r="V31" s="43">
        <f t="shared" si="6"/>
        <v>0</v>
      </c>
      <c r="W31" s="43">
        <f t="shared" si="6"/>
        <v>0</v>
      </c>
      <c r="X31" s="67">
        <f t="shared" si="6"/>
        <v>0</v>
      </c>
      <c r="Y31" s="43">
        <f t="shared" si="6"/>
        <v>0</v>
      </c>
      <c r="Z31" s="150">
        <f t="shared" si="6"/>
        <v>0</v>
      </c>
      <c r="AA31" s="156">
        <f t="shared" si="6"/>
        <v>0</v>
      </c>
      <c r="AB31" s="141">
        <f t="shared" si="6"/>
        <v>0</v>
      </c>
      <c r="AC31" s="28"/>
    </row>
    <row r="32" spans="1:51" s="14" customFormat="1" ht="18" customHeight="1" thickBot="1" x14ac:dyDescent="0.3">
      <c r="A32" s="213">
        <v>32</v>
      </c>
      <c r="B32" s="215" t="e">
        <f>MAXA($I$27,$L$27,$O$27,$R$27,$U$27,$X$27)/MINA($I$27,$L$27,$O$27,$R$27,$U$27,$X$27)</f>
        <v>#DIV/0!</v>
      </c>
      <c r="C32" s="205" t="s">
        <v>64</v>
      </c>
      <c r="D32" s="428">
        <f t="shared" si="3"/>
        <v>0</v>
      </c>
      <c r="E32" s="429"/>
      <c r="F32" s="236" t="str">
        <f t="shared" si="4"/>
        <v>C</v>
      </c>
      <c r="G32" s="185">
        <f t="shared" ref="G32:AB32" si="7">SUM(G13*$F$13)</f>
        <v>0</v>
      </c>
      <c r="H32" s="78">
        <f t="shared" si="7"/>
        <v>0</v>
      </c>
      <c r="I32" s="79">
        <f t="shared" si="7"/>
        <v>0</v>
      </c>
      <c r="J32" s="78">
        <f t="shared" si="7"/>
        <v>0</v>
      </c>
      <c r="K32" s="78">
        <f t="shared" si="7"/>
        <v>0</v>
      </c>
      <c r="L32" s="79">
        <f t="shared" si="7"/>
        <v>0</v>
      </c>
      <c r="M32" s="78">
        <f t="shared" si="7"/>
        <v>0</v>
      </c>
      <c r="N32" s="78">
        <f t="shared" si="7"/>
        <v>0</v>
      </c>
      <c r="O32" s="79">
        <f t="shared" si="7"/>
        <v>0</v>
      </c>
      <c r="P32" s="78">
        <f t="shared" si="7"/>
        <v>0</v>
      </c>
      <c r="Q32" s="78">
        <f t="shared" si="7"/>
        <v>0</v>
      </c>
      <c r="R32" s="79">
        <f t="shared" si="7"/>
        <v>0</v>
      </c>
      <c r="S32" s="78">
        <f t="shared" si="7"/>
        <v>0</v>
      </c>
      <c r="T32" s="78">
        <f t="shared" si="7"/>
        <v>0</v>
      </c>
      <c r="U32" s="79">
        <f t="shared" si="7"/>
        <v>0</v>
      </c>
      <c r="V32" s="78">
        <f t="shared" si="7"/>
        <v>0</v>
      </c>
      <c r="W32" s="78">
        <f t="shared" si="7"/>
        <v>0</v>
      </c>
      <c r="X32" s="79">
        <f t="shared" si="7"/>
        <v>0</v>
      </c>
      <c r="Y32" s="78">
        <f t="shared" si="7"/>
        <v>0</v>
      </c>
      <c r="Z32" s="151">
        <f t="shared" si="7"/>
        <v>0</v>
      </c>
      <c r="AA32" s="157">
        <f t="shared" si="7"/>
        <v>0</v>
      </c>
      <c r="AB32" s="142">
        <f t="shared" si="7"/>
        <v>0</v>
      </c>
      <c r="AC32" s="28"/>
    </row>
    <row r="33" spans="1:30" s="14" customFormat="1" ht="18" customHeight="1" thickTop="1" x14ac:dyDescent="0.25">
      <c r="A33" s="213">
        <v>33</v>
      </c>
      <c r="B33" s="410" t="s">
        <v>35</v>
      </c>
      <c r="C33" s="411"/>
      <c r="D33" s="430">
        <f t="shared" si="3"/>
        <v>0</v>
      </c>
      <c r="E33" s="431"/>
      <c r="F33" s="235" t="str">
        <f t="shared" si="4"/>
        <v>D</v>
      </c>
      <c r="G33" s="186">
        <f t="shared" ref="G33:AB33" si="8">SUM(G14*$F$14)</f>
        <v>0</v>
      </c>
      <c r="H33" s="75">
        <f t="shared" si="8"/>
        <v>0</v>
      </c>
      <c r="I33" s="76">
        <f t="shared" si="8"/>
        <v>0</v>
      </c>
      <c r="J33" s="75">
        <f t="shared" si="8"/>
        <v>0</v>
      </c>
      <c r="K33" s="75">
        <f t="shared" si="8"/>
        <v>0</v>
      </c>
      <c r="L33" s="76">
        <f t="shared" si="8"/>
        <v>0</v>
      </c>
      <c r="M33" s="75">
        <f t="shared" si="8"/>
        <v>0</v>
      </c>
      <c r="N33" s="75">
        <f t="shared" si="8"/>
        <v>0</v>
      </c>
      <c r="O33" s="76">
        <f t="shared" si="8"/>
        <v>0</v>
      </c>
      <c r="P33" s="75">
        <f t="shared" si="8"/>
        <v>0</v>
      </c>
      <c r="Q33" s="75">
        <f t="shared" si="8"/>
        <v>0</v>
      </c>
      <c r="R33" s="76">
        <f t="shared" si="8"/>
        <v>0</v>
      </c>
      <c r="S33" s="75">
        <f t="shared" si="8"/>
        <v>0</v>
      </c>
      <c r="T33" s="75">
        <f t="shared" si="8"/>
        <v>0</v>
      </c>
      <c r="U33" s="76">
        <f t="shared" si="8"/>
        <v>0</v>
      </c>
      <c r="V33" s="75">
        <f t="shared" si="8"/>
        <v>0</v>
      </c>
      <c r="W33" s="75">
        <f t="shared" si="8"/>
        <v>0</v>
      </c>
      <c r="X33" s="76">
        <f t="shared" si="8"/>
        <v>0</v>
      </c>
      <c r="Y33" s="75">
        <f t="shared" si="8"/>
        <v>0</v>
      </c>
      <c r="Z33" s="152">
        <f t="shared" si="8"/>
        <v>0</v>
      </c>
      <c r="AA33" s="158">
        <f t="shared" si="8"/>
        <v>0</v>
      </c>
      <c r="AB33" s="143">
        <f t="shared" si="8"/>
        <v>0</v>
      </c>
      <c r="AC33" s="28"/>
    </row>
    <row r="34" spans="1:30" s="14" customFormat="1" ht="18" customHeight="1" x14ac:dyDescent="0.25">
      <c r="A34" s="213">
        <v>34</v>
      </c>
      <c r="B34" s="214">
        <f>SUM($R$23+$U$23)/2</f>
        <v>0</v>
      </c>
      <c r="C34" s="206" t="s">
        <v>63</v>
      </c>
      <c r="D34" s="402">
        <f t="shared" si="3"/>
        <v>0</v>
      </c>
      <c r="E34" s="403"/>
      <c r="F34" s="236" t="str">
        <f t="shared" si="4"/>
        <v>E</v>
      </c>
      <c r="G34" s="184">
        <f t="shared" ref="G34:AB34" si="9">SUM(G15*$F$15)</f>
        <v>0</v>
      </c>
      <c r="H34" s="43">
        <f t="shared" si="9"/>
        <v>0</v>
      </c>
      <c r="I34" s="66">
        <f t="shared" si="9"/>
        <v>0</v>
      </c>
      <c r="J34" s="43">
        <f t="shared" si="9"/>
        <v>0</v>
      </c>
      <c r="K34" s="43">
        <f t="shared" si="9"/>
        <v>0</v>
      </c>
      <c r="L34" s="66">
        <f t="shared" si="9"/>
        <v>0</v>
      </c>
      <c r="M34" s="43">
        <f t="shared" si="9"/>
        <v>0</v>
      </c>
      <c r="N34" s="43">
        <f t="shared" si="9"/>
        <v>0</v>
      </c>
      <c r="O34" s="66">
        <f t="shared" si="9"/>
        <v>0</v>
      </c>
      <c r="P34" s="43">
        <f t="shared" si="9"/>
        <v>0</v>
      </c>
      <c r="Q34" s="43">
        <f t="shared" si="9"/>
        <v>0</v>
      </c>
      <c r="R34" s="66">
        <f t="shared" si="9"/>
        <v>0</v>
      </c>
      <c r="S34" s="43">
        <f t="shared" si="9"/>
        <v>0</v>
      </c>
      <c r="T34" s="43">
        <f t="shared" si="9"/>
        <v>0</v>
      </c>
      <c r="U34" s="66">
        <f t="shared" si="9"/>
        <v>0</v>
      </c>
      <c r="V34" s="43">
        <f t="shared" si="9"/>
        <v>0</v>
      </c>
      <c r="W34" s="43">
        <f t="shared" si="9"/>
        <v>0</v>
      </c>
      <c r="X34" s="66">
        <f t="shared" si="9"/>
        <v>0</v>
      </c>
      <c r="Y34" s="43">
        <f t="shared" si="9"/>
        <v>0</v>
      </c>
      <c r="Z34" s="150">
        <f t="shared" si="9"/>
        <v>0</v>
      </c>
      <c r="AA34" s="159">
        <f t="shared" si="9"/>
        <v>0</v>
      </c>
      <c r="AB34" s="141">
        <f t="shared" si="9"/>
        <v>0</v>
      </c>
      <c r="AC34" s="28"/>
    </row>
    <row r="35" spans="1:30" s="14" customFormat="1" ht="18" customHeight="1" x14ac:dyDescent="0.25">
      <c r="A35" s="213">
        <v>35</v>
      </c>
      <c r="B35" s="404" t="s">
        <v>78</v>
      </c>
      <c r="C35" s="405"/>
      <c r="D35" s="406">
        <f t="shared" si="3"/>
        <v>0</v>
      </c>
      <c r="E35" s="407"/>
      <c r="F35" s="235" t="str">
        <f t="shared" si="4"/>
        <v>F</v>
      </c>
      <c r="G35" s="185">
        <f t="shared" ref="G35:AB35" si="10">SUM(G16*$F$16)</f>
        <v>0</v>
      </c>
      <c r="H35" s="78">
        <f t="shared" si="10"/>
        <v>0</v>
      </c>
      <c r="I35" s="80">
        <f t="shared" si="10"/>
        <v>0</v>
      </c>
      <c r="J35" s="78">
        <f t="shared" si="10"/>
        <v>0</v>
      </c>
      <c r="K35" s="78">
        <f t="shared" si="10"/>
        <v>0</v>
      </c>
      <c r="L35" s="80">
        <f t="shared" si="10"/>
        <v>0</v>
      </c>
      <c r="M35" s="78">
        <f t="shared" si="10"/>
        <v>0</v>
      </c>
      <c r="N35" s="78">
        <f t="shared" si="10"/>
        <v>0</v>
      </c>
      <c r="O35" s="80">
        <f t="shared" si="10"/>
        <v>0</v>
      </c>
      <c r="P35" s="78">
        <f t="shared" si="10"/>
        <v>0</v>
      </c>
      <c r="Q35" s="78">
        <f t="shared" si="10"/>
        <v>0</v>
      </c>
      <c r="R35" s="80">
        <f t="shared" si="10"/>
        <v>0</v>
      </c>
      <c r="S35" s="78">
        <f t="shared" si="10"/>
        <v>0</v>
      </c>
      <c r="T35" s="78">
        <f t="shared" si="10"/>
        <v>0</v>
      </c>
      <c r="U35" s="80">
        <f t="shared" si="10"/>
        <v>0</v>
      </c>
      <c r="V35" s="78">
        <f t="shared" si="10"/>
        <v>0</v>
      </c>
      <c r="W35" s="78">
        <f t="shared" si="10"/>
        <v>0</v>
      </c>
      <c r="X35" s="80">
        <f t="shared" si="10"/>
        <v>0</v>
      </c>
      <c r="Y35" s="78">
        <f t="shared" si="10"/>
        <v>0</v>
      </c>
      <c r="Z35" s="151">
        <f t="shared" si="10"/>
        <v>0</v>
      </c>
      <c r="AA35" s="160">
        <f t="shared" si="10"/>
        <v>0</v>
      </c>
      <c r="AB35" s="142">
        <f t="shared" si="10"/>
        <v>0</v>
      </c>
      <c r="AC35" s="28"/>
    </row>
    <row r="36" spans="1:30" s="14" customFormat="1" ht="18" customHeight="1" thickBot="1" x14ac:dyDescent="0.3">
      <c r="A36" s="213">
        <v>36</v>
      </c>
      <c r="B36" s="215" t="e">
        <f>SUM($R$27+$U$27)/2</f>
        <v>#DIV/0!</v>
      </c>
      <c r="C36" s="207" t="s">
        <v>64</v>
      </c>
      <c r="D36" s="408">
        <f t="shared" si="3"/>
        <v>0</v>
      </c>
      <c r="E36" s="409"/>
      <c r="F36" s="236" t="str">
        <f t="shared" si="4"/>
        <v>G</v>
      </c>
      <c r="G36" s="186">
        <f t="shared" ref="G36:AB36" si="11">SUM(G17*$F$17)</f>
        <v>0</v>
      </c>
      <c r="H36" s="75">
        <f t="shared" si="11"/>
        <v>0</v>
      </c>
      <c r="I36" s="77">
        <f t="shared" si="11"/>
        <v>0</v>
      </c>
      <c r="J36" s="75">
        <f t="shared" si="11"/>
        <v>0</v>
      </c>
      <c r="K36" s="75">
        <f t="shared" si="11"/>
        <v>0</v>
      </c>
      <c r="L36" s="77">
        <f t="shared" si="11"/>
        <v>0</v>
      </c>
      <c r="M36" s="75">
        <f t="shared" si="11"/>
        <v>0</v>
      </c>
      <c r="N36" s="75">
        <f t="shared" si="11"/>
        <v>0</v>
      </c>
      <c r="O36" s="77">
        <f t="shared" si="11"/>
        <v>0</v>
      </c>
      <c r="P36" s="75">
        <f t="shared" si="11"/>
        <v>0</v>
      </c>
      <c r="Q36" s="75">
        <f t="shared" si="11"/>
        <v>0</v>
      </c>
      <c r="R36" s="77">
        <f t="shared" si="11"/>
        <v>0</v>
      </c>
      <c r="S36" s="75">
        <f t="shared" si="11"/>
        <v>0</v>
      </c>
      <c r="T36" s="75">
        <f t="shared" si="11"/>
        <v>0</v>
      </c>
      <c r="U36" s="77">
        <f t="shared" si="11"/>
        <v>0</v>
      </c>
      <c r="V36" s="75">
        <f t="shared" si="11"/>
        <v>0</v>
      </c>
      <c r="W36" s="75">
        <f t="shared" si="11"/>
        <v>0</v>
      </c>
      <c r="X36" s="77">
        <f t="shared" si="11"/>
        <v>0</v>
      </c>
      <c r="Y36" s="75">
        <f t="shared" si="11"/>
        <v>0</v>
      </c>
      <c r="Z36" s="152">
        <f t="shared" si="11"/>
        <v>0</v>
      </c>
      <c r="AA36" s="161">
        <f t="shared" si="11"/>
        <v>0</v>
      </c>
      <c r="AB36" s="143">
        <f t="shared" si="11"/>
        <v>0</v>
      </c>
      <c r="AC36" s="28"/>
    </row>
    <row r="37" spans="1:30" s="14" customFormat="1" ht="18" customHeight="1" thickTop="1" x14ac:dyDescent="0.25">
      <c r="A37" s="213">
        <v>37</v>
      </c>
      <c r="B37" s="410" t="s">
        <v>36</v>
      </c>
      <c r="C37" s="411"/>
      <c r="D37" s="406">
        <f t="shared" si="3"/>
        <v>0</v>
      </c>
      <c r="E37" s="407"/>
      <c r="F37" s="235" t="str">
        <f t="shared" si="4"/>
        <v>H</v>
      </c>
      <c r="G37" s="185">
        <f t="shared" ref="G37:AB37" si="12">SUM(G18*$F$18)</f>
        <v>0</v>
      </c>
      <c r="H37" s="78">
        <f t="shared" si="12"/>
        <v>0</v>
      </c>
      <c r="I37" s="80">
        <f t="shared" si="12"/>
        <v>0</v>
      </c>
      <c r="J37" s="78">
        <f t="shared" si="12"/>
        <v>0</v>
      </c>
      <c r="K37" s="78">
        <f t="shared" si="12"/>
        <v>0</v>
      </c>
      <c r="L37" s="80">
        <f t="shared" si="12"/>
        <v>0</v>
      </c>
      <c r="M37" s="78">
        <f t="shared" si="12"/>
        <v>0</v>
      </c>
      <c r="N37" s="78">
        <f t="shared" si="12"/>
        <v>0</v>
      </c>
      <c r="O37" s="80">
        <f t="shared" si="12"/>
        <v>0</v>
      </c>
      <c r="P37" s="78">
        <f t="shared" si="12"/>
        <v>0</v>
      </c>
      <c r="Q37" s="78">
        <f t="shared" si="12"/>
        <v>0</v>
      </c>
      <c r="R37" s="80">
        <f t="shared" si="12"/>
        <v>0</v>
      </c>
      <c r="S37" s="78">
        <f t="shared" si="12"/>
        <v>0</v>
      </c>
      <c r="T37" s="78">
        <f t="shared" si="12"/>
        <v>0</v>
      </c>
      <c r="U37" s="80">
        <f t="shared" si="12"/>
        <v>0</v>
      </c>
      <c r="V37" s="78">
        <f t="shared" si="12"/>
        <v>0</v>
      </c>
      <c r="W37" s="78">
        <f t="shared" si="12"/>
        <v>0</v>
      </c>
      <c r="X37" s="80">
        <f t="shared" si="12"/>
        <v>0</v>
      </c>
      <c r="Y37" s="78">
        <f t="shared" si="12"/>
        <v>0</v>
      </c>
      <c r="Z37" s="151">
        <f t="shared" si="12"/>
        <v>0</v>
      </c>
      <c r="AA37" s="160">
        <f t="shared" si="12"/>
        <v>0</v>
      </c>
      <c r="AB37" s="142">
        <f t="shared" si="12"/>
        <v>0</v>
      </c>
      <c r="AC37" s="28"/>
    </row>
    <row r="38" spans="1:30" s="14" customFormat="1" ht="18" customHeight="1" x14ac:dyDescent="0.25">
      <c r="A38" s="213">
        <v>38</v>
      </c>
      <c r="B38" s="214">
        <f>SUM($R$23+$U$23+$X$23+$AA$23)/4</f>
        <v>0</v>
      </c>
      <c r="C38" s="206" t="s">
        <v>63</v>
      </c>
      <c r="D38" s="408">
        <f t="shared" si="3"/>
        <v>0</v>
      </c>
      <c r="E38" s="409"/>
      <c r="F38" s="236" t="str">
        <f t="shared" si="4"/>
        <v>I</v>
      </c>
      <c r="G38" s="186">
        <f t="shared" ref="G38:AB38" si="13">SUM(G19*$F$19)</f>
        <v>0</v>
      </c>
      <c r="H38" s="75">
        <f t="shared" si="13"/>
        <v>0</v>
      </c>
      <c r="I38" s="77">
        <f t="shared" si="13"/>
        <v>0</v>
      </c>
      <c r="J38" s="75">
        <f t="shared" si="13"/>
        <v>0</v>
      </c>
      <c r="K38" s="75">
        <f t="shared" si="13"/>
        <v>0</v>
      </c>
      <c r="L38" s="77">
        <f t="shared" si="13"/>
        <v>0</v>
      </c>
      <c r="M38" s="75">
        <f t="shared" si="13"/>
        <v>0</v>
      </c>
      <c r="N38" s="75">
        <f t="shared" si="13"/>
        <v>0</v>
      </c>
      <c r="O38" s="77">
        <f t="shared" si="13"/>
        <v>0</v>
      </c>
      <c r="P38" s="75">
        <f t="shared" si="13"/>
        <v>0</v>
      </c>
      <c r="Q38" s="75">
        <f t="shared" si="13"/>
        <v>0</v>
      </c>
      <c r="R38" s="77">
        <f t="shared" si="13"/>
        <v>0</v>
      </c>
      <c r="S38" s="75">
        <f t="shared" si="13"/>
        <v>0</v>
      </c>
      <c r="T38" s="75">
        <f t="shared" si="13"/>
        <v>0</v>
      </c>
      <c r="U38" s="77">
        <f t="shared" si="13"/>
        <v>0</v>
      </c>
      <c r="V38" s="75">
        <f t="shared" si="13"/>
        <v>0</v>
      </c>
      <c r="W38" s="75">
        <f t="shared" si="13"/>
        <v>0</v>
      </c>
      <c r="X38" s="77">
        <f t="shared" si="13"/>
        <v>0</v>
      </c>
      <c r="Y38" s="75">
        <f t="shared" si="13"/>
        <v>0</v>
      </c>
      <c r="Z38" s="152">
        <f t="shared" si="13"/>
        <v>0</v>
      </c>
      <c r="AA38" s="161">
        <f t="shared" si="13"/>
        <v>0</v>
      </c>
      <c r="AB38" s="143">
        <f t="shared" si="13"/>
        <v>0</v>
      </c>
      <c r="AC38" s="28"/>
    </row>
    <row r="39" spans="1:30" s="14" customFormat="1" ht="18" customHeight="1" thickBot="1" x14ac:dyDescent="0.3">
      <c r="A39" s="213">
        <v>39</v>
      </c>
      <c r="B39" s="412" t="s">
        <v>79</v>
      </c>
      <c r="C39" s="413"/>
      <c r="D39" s="414">
        <f t="shared" si="3"/>
        <v>0</v>
      </c>
      <c r="E39" s="415"/>
      <c r="F39" s="237" t="str">
        <f t="shared" si="4"/>
        <v>J</v>
      </c>
      <c r="G39" s="187">
        <f t="shared" ref="G39:AB39" si="14">SUM(G20*$F$20)</f>
        <v>0</v>
      </c>
      <c r="H39" s="44">
        <f t="shared" si="14"/>
        <v>0</v>
      </c>
      <c r="I39" s="68">
        <f t="shared" si="14"/>
        <v>0</v>
      </c>
      <c r="J39" s="44">
        <f t="shared" si="14"/>
        <v>0</v>
      </c>
      <c r="K39" s="44">
        <f t="shared" si="14"/>
        <v>0</v>
      </c>
      <c r="L39" s="68">
        <f t="shared" si="14"/>
        <v>0</v>
      </c>
      <c r="M39" s="44">
        <f t="shared" si="14"/>
        <v>0</v>
      </c>
      <c r="N39" s="44">
        <f t="shared" si="14"/>
        <v>0</v>
      </c>
      <c r="O39" s="68">
        <f t="shared" si="14"/>
        <v>0</v>
      </c>
      <c r="P39" s="44">
        <f t="shared" si="14"/>
        <v>0</v>
      </c>
      <c r="Q39" s="44">
        <f t="shared" si="14"/>
        <v>0</v>
      </c>
      <c r="R39" s="68">
        <f t="shared" si="14"/>
        <v>0</v>
      </c>
      <c r="S39" s="44">
        <f t="shared" si="14"/>
        <v>0</v>
      </c>
      <c r="T39" s="44">
        <f t="shared" si="14"/>
        <v>0</v>
      </c>
      <c r="U39" s="68">
        <f t="shared" si="14"/>
        <v>0</v>
      </c>
      <c r="V39" s="44">
        <f t="shared" si="14"/>
        <v>0</v>
      </c>
      <c r="W39" s="44">
        <f t="shared" si="14"/>
        <v>0</v>
      </c>
      <c r="X39" s="68">
        <f t="shared" si="14"/>
        <v>0</v>
      </c>
      <c r="Y39" s="44">
        <f t="shared" si="14"/>
        <v>0</v>
      </c>
      <c r="Z39" s="153">
        <f t="shared" si="14"/>
        <v>0</v>
      </c>
      <c r="AA39" s="162">
        <f t="shared" si="14"/>
        <v>0</v>
      </c>
      <c r="AB39" s="144">
        <f t="shared" si="14"/>
        <v>0</v>
      </c>
      <c r="AC39" s="28"/>
    </row>
    <row r="40" spans="1:30" s="14" customFormat="1" ht="4.95" customHeight="1" thickTop="1" thickBot="1" x14ac:dyDescent="0.3">
      <c r="A40" s="213"/>
      <c r="B40" s="412"/>
      <c r="C40" s="413"/>
      <c r="D40" s="135"/>
      <c r="E40" s="136"/>
      <c r="F40" s="188"/>
      <c r="G40" s="45"/>
      <c r="H40" s="45"/>
      <c r="I40" s="45"/>
      <c r="J40" s="45"/>
      <c r="K40" s="45"/>
      <c r="L40" s="45"/>
      <c r="M40" s="45"/>
      <c r="N40" s="45"/>
      <c r="O40" s="45"/>
      <c r="P40" s="45"/>
      <c r="Q40" s="45"/>
      <c r="R40" s="45"/>
      <c r="S40" s="45"/>
      <c r="T40" s="45"/>
      <c r="U40" s="45"/>
      <c r="V40" s="45"/>
      <c r="W40" s="45"/>
      <c r="X40" s="45"/>
      <c r="Y40" s="45"/>
      <c r="Z40" s="45"/>
      <c r="AA40" s="165"/>
      <c r="AB40" s="246"/>
      <c r="AC40" s="46"/>
    </row>
    <row r="41" spans="1:30" s="14" customFormat="1" ht="18" customHeight="1" thickTop="1" thickBot="1" x14ac:dyDescent="0.3">
      <c r="A41" s="213">
        <v>41</v>
      </c>
      <c r="B41" s="470" t="e">
        <f>SUM($R$27+$U$27+$X$27+$AA$27)/4</f>
        <v>#DIV/0!</v>
      </c>
      <c r="C41" s="471" t="s">
        <v>64</v>
      </c>
      <c r="D41" s="416" t="s">
        <v>20</v>
      </c>
      <c r="E41" s="417"/>
      <c r="F41" s="418"/>
      <c r="G41" s="125">
        <v>40</v>
      </c>
      <c r="H41" s="180">
        <v>50</v>
      </c>
      <c r="I41" s="182">
        <v>63</v>
      </c>
      <c r="J41" s="181">
        <v>80</v>
      </c>
      <c r="K41" s="180">
        <v>100</v>
      </c>
      <c r="L41" s="182">
        <v>125</v>
      </c>
      <c r="M41" s="181">
        <v>160</v>
      </c>
      <c r="N41" s="180">
        <v>200</v>
      </c>
      <c r="O41" s="182">
        <v>250</v>
      </c>
      <c r="P41" s="181">
        <v>315</v>
      </c>
      <c r="Q41" s="180">
        <v>400</v>
      </c>
      <c r="R41" s="182">
        <v>500</v>
      </c>
      <c r="S41" s="181">
        <v>630</v>
      </c>
      <c r="T41" s="180">
        <v>800</v>
      </c>
      <c r="U41" s="182">
        <v>1000</v>
      </c>
      <c r="V41" s="181">
        <v>1250</v>
      </c>
      <c r="W41" s="180">
        <v>1600</v>
      </c>
      <c r="X41" s="182">
        <v>2000</v>
      </c>
      <c r="Y41" s="181">
        <v>2500</v>
      </c>
      <c r="Z41" s="264">
        <v>3150</v>
      </c>
      <c r="AA41" s="251">
        <v>4000</v>
      </c>
      <c r="AB41" s="247">
        <v>5000</v>
      </c>
      <c r="AC41" s="28"/>
    </row>
    <row r="42" spans="1:30" s="14" customFormat="1" ht="4.95" customHeight="1" thickBot="1" x14ac:dyDescent="0.3">
      <c r="A42" s="213"/>
      <c r="B42" s="472"/>
      <c r="C42" s="473"/>
      <c r="D42" s="124"/>
      <c r="E42" s="47"/>
      <c r="F42" s="137"/>
      <c r="G42" s="126"/>
      <c r="H42" s="47"/>
      <c r="I42" s="47"/>
      <c r="J42" s="47"/>
      <c r="K42" s="47"/>
      <c r="L42" s="33"/>
      <c r="M42" s="33"/>
      <c r="N42" s="33"/>
      <c r="O42" s="33"/>
      <c r="P42" s="33"/>
      <c r="Q42" s="33"/>
      <c r="R42" s="33"/>
      <c r="S42" s="33"/>
      <c r="T42" s="33"/>
      <c r="U42" s="33"/>
      <c r="V42" s="33"/>
      <c r="W42" s="33"/>
      <c r="X42" s="33"/>
      <c r="Y42" s="33"/>
      <c r="Z42" s="33"/>
      <c r="AA42" s="164"/>
      <c r="AB42" s="243"/>
      <c r="AC42" s="28"/>
    </row>
    <row r="43" spans="1:30" s="14" customFormat="1" ht="18" customHeight="1" thickTop="1" thickBot="1" x14ac:dyDescent="0.3">
      <c r="A43" s="213">
        <v>43</v>
      </c>
      <c r="B43" s="463" t="e">
        <f>SQRT($B$34/$L$7)*11885</f>
        <v>#DIV/0!</v>
      </c>
      <c r="C43" s="464" t="s">
        <v>88</v>
      </c>
      <c r="D43" s="419" t="s">
        <v>65</v>
      </c>
      <c r="E43" s="420"/>
      <c r="F43" s="421"/>
      <c r="G43" s="70" t="e">
        <f t="shared" ref="G43:AB43" si="15">SUM($L$7*$L$9)/G23</f>
        <v>#DIV/0!</v>
      </c>
      <c r="H43" s="70" t="e">
        <f t="shared" si="15"/>
        <v>#DIV/0!</v>
      </c>
      <c r="I43" s="70" t="e">
        <f t="shared" si="15"/>
        <v>#DIV/0!</v>
      </c>
      <c r="J43" s="70" t="e">
        <f t="shared" si="15"/>
        <v>#DIV/0!</v>
      </c>
      <c r="K43" s="70" t="e">
        <f t="shared" si="15"/>
        <v>#DIV/0!</v>
      </c>
      <c r="L43" s="70" t="e">
        <f t="shared" si="15"/>
        <v>#DIV/0!</v>
      </c>
      <c r="M43" s="70" t="e">
        <f t="shared" si="15"/>
        <v>#DIV/0!</v>
      </c>
      <c r="N43" s="70" t="e">
        <f t="shared" si="15"/>
        <v>#DIV/0!</v>
      </c>
      <c r="O43" s="70" t="e">
        <f t="shared" si="15"/>
        <v>#DIV/0!</v>
      </c>
      <c r="P43" s="70" t="e">
        <f t="shared" si="15"/>
        <v>#DIV/0!</v>
      </c>
      <c r="Q43" s="70" t="e">
        <f t="shared" si="15"/>
        <v>#DIV/0!</v>
      </c>
      <c r="R43" s="70" t="e">
        <f t="shared" si="15"/>
        <v>#DIV/0!</v>
      </c>
      <c r="S43" s="70" t="e">
        <f t="shared" si="15"/>
        <v>#DIV/0!</v>
      </c>
      <c r="T43" s="70" t="e">
        <f t="shared" si="15"/>
        <v>#DIV/0!</v>
      </c>
      <c r="U43" s="70" t="e">
        <f t="shared" si="15"/>
        <v>#DIV/0!</v>
      </c>
      <c r="V43" s="70" t="e">
        <f t="shared" si="15"/>
        <v>#DIV/0!</v>
      </c>
      <c r="W43" s="70" t="e">
        <f t="shared" si="15"/>
        <v>#DIV/0!</v>
      </c>
      <c r="X43" s="70" t="e">
        <f t="shared" si="15"/>
        <v>#DIV/0!</v>
      </c>
      <c r="Y43" s="70" t="e">
        <f t="shared" si="15"/>
        <v>#DIV/0!</v>
      </c>
      <c r="Z43" s="70" t="e">
        <f t="shared" si="15"/>
        <v>#DIV/0!</v>
      </c>
      <c r="AA43" s="304" t="e">
        <f t="shared" si="15"/>
        <v>#DIV/0!</v>
      </c>
      <c r="AB43" s="248" t="e">
        <f t="shared" si="15"/>
        <v>#DIV/0!</v>
      </c>
      <c r="AC43" s="28"/>
    </row>
    <row r="44" spans="1:30" s="14" customFormat="1" ht="18" customHeight="1" thickBot="1" x14ac:dyDescent="0.3">
      <c r="A44" s="213">
        <v>44</v>
      </c>
      <c r="B44" s="465" t="s">
        <v>87</v>
      </c>
      <c r="C44" s="466"/>
      <c r="D44" s="399" t="s">
        <v>30</v>
      </c>
      <c r="E44" s="400"/>
      <c r="F44" s="401"/>
      <c r="G44" s="309">
        <f t="shared" ref="G44:AB44" si="16">SUM(G30:G39)</f>
        <v>0</v>
      </c>
      <c r="H44" s="253">
        <f t="shared" si="16"/>
        <v>0</v>
      </c>
      <c r="I44" s="71">
        <f t="shared" si="16"/>
        <v>0</v>
      </c>
      <c r="J44" s="72">
        <f t="shared" si="16"/>
        <v>0</v>
      </c>
      <c r="K44" s="73">
        <f t="shared" si="16"/>
        <v>0</v>
      </c>
      <c r="L44" s="71">
        <f t="shared" si="16"/>
        <v>0</v>
      </c>
      <c r="M44" s="72">
        <f t="shared" si="16"/>
        <v>0</v>
      </c>
      <c r="N44" s="73">
        <f t="shared" si="16"/>
        <v>0</v>
      </c>
      <c r="O44" s="71">
        <f t="shared" si="16"/>
        <v>0</v>
      </c>
      <c r="P44" s="72">
        <f t="shared" si="16"/>
        <v>0</v>
      </c>
      <c r="Q44" s="73">
        <f t="shared" si="16"/>
        <v>0</v>
      </c>
      <c r="R44" s="71">
        <f t="shared" si="16"/>
        <v>0</v>
      </c>
      <c r="S44" s="72">
        <f t="shared" si="16"/>
        <v>0</v>
      </c>
      <c r="T44" s="73">
        <f t="shared" si="16"/>
        <v>0</v>
      </c>
      <c r="U44" s="71">
        <f t="shared" si="16"/>
        <v>0</v>
      </c>
      <c r="V44" s="252">
        <f t="shared" si="16"/>
        <v>0</v>
      </c>
      <c r="W44" s="253">
        <f t="shared" si="16"/>
        <v>0</v>
      </c>
      <c r="X44" s="71">
        <f t="shared" si="16"/>
        <v>0</v>
      </c>
      <c r="Y44" s="72">
        <f t="shared" si="16"/>
        <v>0</v>
      </c>
      <c r="Z44" s="73">
        <f t="shared" si="16"/>
        <v>0</v>
      </c>
      <c r="AA44" s="305">
        <f t="shared" si="16"/>
        <v>0</v>
      </c>
      <c r="AB44" s="249">
        <f t="shared" si="16"/>
        <v>0</v>
      </c>
      <c r="AC44" s="28"/>
    </row>
    <row r="45" spans="1:30" s="14" customFormat="1" ht="18" customHeight="1" thickBot="1" x14ac:dyDescent="0.3">
      <c r="A45" s="213">
        <v>45</v>
      </c>
      <c r="B45" s="462" t="e">
        <f>SUM(B43*4)</f>
        <v>#DIV/0!</v>
      </c>
      <c r="C45" s="205" t="s">
        <v>89</v>
      </c>
      <c r="D45" s="394" t="s">
        <v>66</v>
      </c>
      <c r="E45" s="395"/>
      <c r="F45" s="396"/>
      <c r="G45" s="310" t="e">
        <f t="shared" ref="G45:AB45" si="17">SUM(G43:G44)</f>
        <v>#DIV/0!</v>
      </c>
      <c r="H45" s="132" t="e">
        <f t="shared" si="17"/>
        <v>#DIV/0!</v>
      </c>
      <c r="I45" s="130" t="e">
        <f t="shared" si="17"/>
        <v>#DIV/0!</v>
      </c>
      <c r="J45" s="131" t="e">
        <f t="shared" si="17"/>
        <v>#DIV/0!</v>
      </c>
      <c r="K45" s="132" t="e">
        <f t="shared" si="17"/>
        <v>#DIV/0!</v>
      </c>
      <c r="L45" s="130" t="e">
        <f t="shared" si="17"/>
        <v>#DIV/0!</v>
      </c>
      <c r="M45" s="131" t="e">
        <f t="shared" si="17"/>
        <v>#DIV/0!</v>
      </c>
      <c r="N45" s="132" t="e">
        <f t="shared" si="17"/>
        <v>#DIV/0!</v>
      </c>
      <c r="O45" s="130" t="e">
        <f t="shared" si="17"/>
        <v>#DIV/0!</v>
      </c>
      <c r="P45" s="133" t="e">
        <f t="shared" si="17"/>
        <v>#DIV/0!</v>
      </c>
      <c r="Q45" s="134" t="e">
        <f t="shared" si="17"/>
        <v>#DIV/0!</v>
      </c>
      <c r="R45" s="130" t="e">
        <f t="shared" si="17"/>
        <v>#DIV/0!</v>
      </c>
      <c r="S45" s="133" t="e">
        <f t="shared" si="17"/>
        <v>#DIV/0!</v>
      </c>
      <c r="T45" s="134" t="e">
        <f t="shared" si="17"/>
        <v>#DIV/0!</v>
      </c>
      <c r="U45" s="130" t="e">
        <f t="shared" si="17"/>
        <v>#DIV/0!</v>
      </c>
      <c r="V45" s="254" t="e">
        <f t="shared" si="17"/>
        <v>#DIV/0!</v>
      </c>
      <c r="W45" s="255" t="e">
        <f t="shared" si="17"/>
        <v>#DIV/0!</v>
      </c>
      <c r="X45" s="130" t="e">
        <f t="shared" si="17"/>
        <v>#DIV/0!</v>
      </c>
      <c r="Y45" s="133" t="e">
        <f t="shared" si="17"/>
        <v>#DIV/0!</v>
      </c>
      <c r="Z45" s="134" t="e">
        <f t="shared" si="17"/>
        <v>#DIV/0!</v>
      </c>
      <c r="AA45" s="306" t="e">
        <f t="shared" si="17"/>
        <v>#DIV/0!</v>
      </c>
      <c r="AB45" s="250" t="e">
        <f t="shared" si="17"/>
        <v>#DIV/0!</v>
      </c>
      <c r="AC45" s="28"/>
    </row>
    <row r="46" spans="1:30" s="14" customFormat="1" ht="18" customHeight="1" thickTop="1" x14ac:dyDescent="0.25">
      <c r="C46" s="48"/>
      <c r="D46" s="212" t="s">
        <v>82</v>
      </c>
      <c r="E46" s="211"/>
      <c r="F46" s="212"/>
      <c r="G46" s="211"/>
      <c r="H46" s="211"/>
      <c r="I46" s="211"/>
      <c r="J46" s="15"/>
      <c r="K46" s="18"/>
      <c r="L46" s="49"/>
      <c r="M46" s="28"/>
      <c r="N46" s="28"/>
      <c r="O46" s="15"/>
      <c r="P46" s="28"/>
      <c r="Q46" s="28"/>
      <c r="U46" s="458" t="s">
        <v>72</v>
      </c>
      <c r="V46" s="459"/>
      <c r="W46" s="459"/>
      <c r="X46" s="459"/>
      <c r="Y46" s="388" t="s">
        <v>84</v>
      </c>
      <c r="AA46" s="289"/>
      <c r="AD46" s="312"/>
    </row>
    <row r="47" spans="1:30" s="14" customFormat="1" ht="18" customHeight="1" x14ac:dyDescent="0.25">
      <c r="C47" s="208"/>
      <c r="D47" s="209" t="s">
        <v>80</v>
      </c>
      <c r="E47" s="378"/>
      <c r="F47" s="209"/>
      <c r="G47" s="378"/>
      <c r="H47" s="378"/>
      <c r="I47" s="209"/>
      <c r="J47" s="378"/>
      <c r="K47" s="378"/>
      <c r="L47" s="210"/>
      <c r="M47" s="378"/>
      <c r="N47" s="378"/>
      <c r="O47" s="378"/>
      <c r="P47" s="378"/>
      <c r="Q47" s="378"/>
      <c r="R47" s="378"/>
      <c r="S47" s="378"/>
      <c r="T47" s="378"/>
      <c r="U47" s="378"/>
      <c r="V47" s="378"/>
      <c r="W47" s="378"/>
      <c r="X47" s="378"/>
      <c r="Y47" s="378"/>
      <c r="Z47" s="378"/>
      <c r="AA47" s="378"/>
    </row>
    <row r="48" spans="1:30" s="14" customFormat="1" ht="18" customHeight="1" x14ac:dyDescent="0.25">
      <c r="C48" s="208"/>
      <c r="D48" s="209" t="s">
        <v>68</v>
      </c>
      <c r="E48" s="210" t="s">
        <v>67</v>
      </c>
      <c r="F48" s="379" t="s">
        <v>81</v>
      </c>
      <c r="G48" s="378"/>
      <c r="H48" s="378"/>
      <c r="I48" s="378"/>
      <c r="J48" s="378"/>
      <c r="K48" s="378"/>
      <c r="L48" s="378"/>
      <c r="M48" s="378"/>
      <c r="N48" s="378"/>
      <c r="O48" s="378"/>
      <c r="P48" s="378"/>
      <c r="Q48" s="378"/>
      <c r="R48" s="378"/>
      <c r="S48" s="378"/>
      <c r="T48" s="378"/>
      <c r="U48" s="378"/>
      <c r="V48" s="378"/>
      <c r="W48" s="378"/>
      <c r="X48" s="378"/>
      <c r="Y48" s="378"/>
      <c r="Z48" s="378"/>
      <c r="AA48" s="378"/>
      <c r="AD48" s="312"/>
    </row>
    <row r="49" spans="3:30" s="14" customFormat="1" ht="7.95" customHeight="1" x14ac:dyDescent="0.25">
      <c r="C49" s="208"/>
      <c r="D49" s="209"/>
      <c r="F49" s="208"/>
    </row>
    <row r="50" spans="3:30" s="14" customFormat="1" ht="18" customHeight="1" x14ac:dyDescent="0.25">
      <c r="C50" s="208"/>
      <c r="D50" s="212" t="s">
        <v>83</v>
      </c>
      <c r="E50" s="212"/>
      <c r="F50" s="209"/>
      <c r="I50" s="209"/>
      <c r="O50" s="312"/>
    </row>
    <row r="51" spans="3:30" s="14" customFormat="1" ht="18" customHeight="1" x14ac:dyDescent="0.25">
      <c r="C51" s="208"/>
      <c r="D51" s="209" t="s">
        <v>73</v>
      </c>
      <c r="E51" s="209"/>
      <c r="F51" s="376"/>
      <c r="G51" s="209"/>
      <c r="H51" s="376" t="s">
        <v>75</v>
      </c>
      <c r="I51" s="376"/>
      <c r="J51" s="209"/>
      <c r="K51" s="209" t="s">
        <v>74</v>
      </c>
      <c r="L51" s="376"/>
      <c r="M51" s="377"/>
      <c r="N51" s="377"/>
      <c r="O51" s="209"/>
      <c r="P51" s="377"/>
      <c r="Q51" s="377"/>
      <c r="R51" s="209"/>
      <c r="S51" s="377"/>
      <c r="T51" s="377"/>
      <c r="U51" s="209"/>
      <c r="V51" s="377"/>
      <c r="W51" s="377"/>
      <c r="X51" s="377"/>
      <c r="Y51" s="377"/>
      <c r="Z51" s="377"/>
      <c r="AA51" s="377"/>
    </row>
    <row r="52" spans="3:30" s="14" customFormat="1" ht="18" customHeight="1" x14ac:dyDescent="0.25">
      <c r="C52" s="208"/>
      <c r="D52" s="208"/>
    </row>
    <row r="53" spans="3:30" s="14" customFormat="1" ht="18" customHeight="1" x14ac:dyDescent="0.25">
      <c r="C53" s="315"/>
      <c r="D53" s="294"/>
      <c r="E53" s="295"/>
      <c r="F53" s="295"/>
      <c r="G53" s="295"/>
      <c r="H53" s="295"/>
      <c r="I53" s="295"/>
      <c r="J53" s="28"/>
      <c r="K53" s="28"/>
      <c r="L53" s="28"/>
    </row>
    <row r="54" spans="3:30" s="14" customFormat="1" ht="18" customHeight="1" x14ac:dyDescent="0.25">
      <c r="C54" s="315"/>
      <c r="D54" s="313"/>
      <c r="E54" s="296"/>
      <c r="F54" s="296"/>
      <c r="G54" s="296"/>
      <c r="H54" s="296"/>
      <c r="I54" s="296"/>
      <c r="J54" s="28"/>
      <c r="K54" s="28"/>
      <c r="L54" s="28"/>
      <c r="AA54" s="50"/>
      <c r="AC54" s="7"/>
      <c r="AD54" s="7"/>
    </row>
    <row r="55" spans="3:30" s="14" customFormat="1" ht="18" customHeight="1" x14ac:dyDescent="0.25">
      <c r="C55" s="391"/>
      <c r="D55" s="391"/>
      <c r="E55" s="298"/>
      <c r="F55" s="298"/>
      <c r="G55" s="298"/>
      <c r="H55" s="298"/>
      <c r="I55" s="298"/>
      <c r="J55" s="28"/>
      <c r="K55" s="28"/>
      <c r="L55" s="28"/>
      <c r="AA55" s="50"/>
      <c r="AC55" s="7"/>
      <c r="AD55" s="7"/>
    </row>
    <row r="56" spans="3:30" s="14" customFormat="1" ht="18" customHeight="1" x14ac:dyDescent="0.25">
      <c r="C56" s="391"/>
      <c r="D56" s="391"/>
      <c r="E56" s="298"/>
      <c r="F56" s="298"/>
      <c r="G56" s="298"/>
      <c r="H56" s="298"/>
      <c r="I56" s="298"/>
      <c r="J56" s="28"/>
      <c r="K56" s="28"/>
      <c r="L56" s="28"/>
      <c r="AA56" s="50"/>
      <c r="AC56" s="7"/>
      <c r="AD56" s="7"/>
    </row>
    <row r="57" spans="3:30" s="14" customFormat="1" ht="18" customHeight="1" x14ac:dyDescent="0.25">
      <c r="C57" s="391"/>
      <c r="D57" s="391"/>
      <c r="E57" s="298"/>
      <c r="F57" s="298"/>
      <c r="G57" s="298"/>
      <c r="H57" s="298"/>
      <c r="I57" s="298"/>
      <c r="J57" s="28"/>
      <c r="K57" s="28"/>
      <c r="L57" s="28"/>
      <c r="AA57" s="50"/>
      <c r="AC57" s="7"/>
      <c r="AD57" s="7"/>
    </row>
    <row r="58" spans="3:30" s="14" customFormat="1" ht="18" customHeight="1" x14ac:dyDescent="0.25">
      <c r="C58" s="391"/>
      <c r="D58" s="391"/>
      <c r="E58" s="298"/>
      <c r="F58" s="298"/>
      <c r="G58" s="298"/>
      <c r="H58" s="298"/>
      <c r="I58" s="298"/>
      <c r="J58" s="28"/>
      <c r="K58" s="28"/>
      <c r="L58" s="28"/>
      <c r="AA58" s="50"/>
      <c r="AC58" s="7"/>
      <c r="AD58" s="7"/>
    </row>
    <row r="59" spans="3:30" s="14" customFormat="1" ht="18" customHeight="1" x14ac:dyDescent="0.25">
      <c r="C59" s="391"/>
      <c r="D59" s="391"/>
      <c r="E59" s="298"/>
      <c r="F59" s="298"/>
      <c r="G59" s="298"/>
      <c r="H59" s="298"/>
      <c r="I59" s="298"/>
      <c r="J59" s="28"/>
      <c r="K59" s="28"/>
      <c r="L59" s="28"/>
      <c r="AA59" s="50"/>
      <c r="AC59" s="7"/>
      <c r="AD59" s="7"/>
    </row>
    <row r="60" spans="3:30" s="14" customFormat="1" ht="18" customHeight="1" x14ac:dyDescent="0.25">
      <c r="C60" s="391"/>
      <c r="D60" s="391"/>
      <c r="E60" s="298"/>
      <c r="F60" s="298"/>
      <c r="G60" s="298"/>
      <c r="H60" s="298"/>
      <c r="I60" s="298"/>
      <c r="J60" s="28"/>
      <c r="K60" s="28"/>
      <c r="L60" s="28"/>
    </row>
    <row r="61" spans="3:30" s="14" customFormat="1" ht="18" customHeight="1" x14ac:dyDescent="0.25">
      <c r="C61" s="393"/>
      <c r="D61" s="393"/>
      <c r="E61" s="296"/>
      <c r="F61" s="296"/>
      <c r="G61" s="296"/>
      <c r="H61" s="296"/>
      <c r="I61" s="296"/>
      <c r="J61" s="28"/>
      <c r="K61" s="28"/>
      <c r="L61" s="28"/>
    </row>
    <row r="62" spans="3:30" s="14" customFormat="1" ht="18" customHeight="1" x14ac:dyDescent="0.3">
      <c r="C62" s="315"/>
      <c r="D62" s="300"/>
      <c r="E62" s="301"/>
      <c r="F62" s="301"/>
      <c r="G62" s="301"/>
      <c r="H62" s="301"/>
      <c r="I62" s="301"/>
      <c r="J62" s="28"/>
      <c r="K62" s="28"/>
      <c r="L62" s="28"/>
    </row>
    <row r="63" spans="3:30" s="14" customFormat="1" ht="18" customHeight="1" x14ac:dyDescent="0.25">
      <c r="C63" s="315"/>
      <c r="D63" s="294"/>
      <c r="E63" s="295"/>
      <c r="F63" s="295"/>
      <c r="G63" s="295"/>
      <c r="H63" s="295"/>
      <c r="I63" s="295"/>
      <c r="J63" s="28"/>
      <c r="K63" s="28"/>
      <c r="L63" s="28"/>
    </row>
    <row r="64" spans="3:30" s="14" customFormat="1" ht="18" customHeight="1" x14ac:dyDescent="0.25">
      <c r="C64" s="393"/>
      <c r="D64" s="393"/>
      <c r="E64" s="296"/>
      <c r="F64" s="296"/>
      <c r="G64" s="296"/>
      <c r="H64" s="296"/>
      <c r="I64" s="296"/>
      <c r="J64" s="28"/>
      <c r="K64" s="28"/>
      <c r="L64" s="28"/>
    </row>
    <row r="65" spans="3:12" s="14" customFormat="1" ht="18" customHeight="1" x14ac:dyDescent="0.25">
      <c r="C65" s="391"/>
      <c r="D65" s="391"/>
      <c r="E65" s="298"/>
      <c r="F65" s="298"/>
      <c r="G65" s="298"/>
      <c r="H65" s="298"/>
      <c r="I65" s="298"/>
      <c r="J65" s="28"/>
      <c r="K65" s="28"/>
      <c r="L65" s="28"/>
    </row>
    <row r="66" spans="3:12" s="14" customFormat="1" ht="18" customHeight="1" x14ac:dyDescent="0.25">
      <c r="C66" s="391"/>
      <c r="D66" s="391"/>
      <c r="E66" s="298"/>
      <c r="F66" s="298"/>
      <c r="G66" s="298"/>
      <c r="H66" s="298"/>
      <c r="I66" s="298"/>
      <c r="J66" s="28"/>
      <c r="K66" s="28"/>
      <c r="L66" s="28"/>
    </row>
    <row r="67" spans="3:12" s="14" customFormat="1" ht="18" customHeight="1" x14ac:dyDescent="0.25">
      <c r="C67" s="391"/>
      <c r="D67" s="391"/>
      <c r="E67" s="298"/>
      <c r="F67" s="298"/>
      <c r="G67" s="298"/>
      <c r="H67" s="298"/>
      <c r="I67" s="298"/>
      <c r="J67" s="28"/>
      <c r="K67" s="28"/>
      <c r="L67" s="28"/>
    </row>
    <row r="68" spans="3:12" s="14" customFormat="1" ht="18" customHeight="1" x14ac:dyDescent="0.25">
      <c r="C68" s="391"/>
      <c r="D68" s="391"/>
      <c r="E68" s="298"/>
      <c r="F68" s="298"/>
      <c r="G68" s="298"/>
      <c r="H68" s="298"/>
      <c r="I68" s="298"/>
      <c r="J68" s="28"/>
      <c r="K68" s="28"/>
      <c r="L68" s="28"/>
    </row>
    <row r="69" spans="3:12" s="14" customFormat="1" ht="18" customHeight="1" x14ac:dyDescent="0.25">
      <c r="C69" s="393"/>
      <c r="D69" s="393"/>
      <c r="E69" s="296"/>
      <c r="F69" s="296"/>
      <c r="G69" s="296"/>
      <c r="H69" s="296"/>
      <c r="I69" s="296"/>
      <c r="J69" s="28"/>
      <c r="K69" s="28"/>
      <c r="L69" s="28"/>
    </row>
    <row r="70" spans="3:12" s="14" customFormat="1" ht="18" customHeight="1" x14ac:dyDescent="0.3">
      <c r="C70" s="315"/>
      <c r="D70" s="300"/>
      <c r="E70" s="301"/>
      <c r="F70" s="301"/>
      <c r="G70" s="301"/>
      <c r="H70" s="301"/>
      <c r="I70" s="301"/>
      <c r="J70" s="28"/>
      <c r="K70" s="28"/>
      <c r="L70" s="28"/>
    </row>
    <row r="71" spans="3:12" s="14" customFormat="1" ht="18" customHeight="1" x14ac:dyDescent="0.25">
      <c r="C71" s="315"/>
      <c r="D71" s="294"/>
      <c r="E71" s="295"/>
      <c r="F71" s="295"/>
      <c r="G71" s="295"/>
      <c r="H71" s="295"/>
      <c r="I71" s="295"/>
      <c r="J71" s="28"/>
      <c r="K71" s="28"/>
      <c r="L71" s="28"/>
    </row>
    <row r="72" spans="3:12" s="14" customFormat="1" ht="18" customHeight="1" x14ac:dyDescent="0.25">
      <c r="C72" s="393"/>
      <c r="D72" s="393"/>
      <c r="E72" s="296"/>
      <c r="F72" s="296"/>
      <c r="G72" s="296"/>
      <c r="H72" s="296"/>
      <c r="I72" s="296"/>
      <c r="J72" s="28"/>
      <c r="K72" s="28"/>
      <c r="L72" s="28"/>
    </row>
    <row r="73" spans="3:12" s="14" customFormat="1" ht="18" customHeight="1" x14ac:dyDescent="0.25">
      <c r="C73" s="391"/>
      <c r="D73" s="391"/>
      <c r="E73" s="298"/>
      <c r="F73" s="298"/>
      <c r="G73" s="298"/>
      <c r="H73" s="298"/>
      <c r="I73" s="298"/>
      <c r="J73" s="28"/>
      <c r="K73" s="28"/>
      <c r="L73" s="28"/>
    </row>
    <row r="74" spans="3:12" s="14" customFormat="1" ht="18" customHeight="1" x14ac:dyDescent="0.25">
      <c r="C74" s="391"/>
      <c r="D74" s="391"/>
      <c r="E74" s="298"/>
      <c r="F74" s="298"/>
      <c r="G74" s="298"/>
      <c r="H74" s="298"/>
      <c r="I74" s="298"/>
      <c r="J74" s="28"/>
      <c r="K74" s="28"/>
      <c r="L74" s="28"/>
    </row>
    <row r="75" spans="3:12" s="14" customFormat="1" ht="18" customHeight="1" x14ac:dyDescent="0.25">
      <c r="C75" s="391"/>
      <c r="D75" s="391"/>
      <c r="E75" s="298"/>
      <c r="F75" s="298"/>
      <c r="G75" s="298"/>
      <c r="H75" s="298"/>
      <c r="I75" s="298"/>
      <c r="J75" s="28"/>
      <c r="K75" s="28"/>
      <c r="L75" s="28"/>
    </row>
    <row r="76" spans="3:12" s="14" customFormat="1" ht="18" customHeight="1" x14ac:dyDescent="0.25">
      <c r="C76" s="391"/>
      <c r="D76" s="391"/>
      <c r="E76" s="298"/>
      <c r="F76" s="298"/>
      <c r="G76" s="298"/>
      <c r="H76" s="298"/>
      <c r="I76" s="298"/>
      <c r="J76" s="28"/>
      <c r="K76" s="28"/>
      <c r="L76" s="28"/>
    </row>
    <row r="77" spans="3:12" s="14" customFormat="1" ht="18" customHeight="1" x14ac:dyDescent="0.25">
      <c r="C77" s="391"/>
      <c r="D77" s="391"/>
      <c r="E77" s="298"/>
      <c r="F77" s="298"/>
      <c r="G77" s="298"/>
      <c r="H77" s="298"/>
      <c r="I77" s="298"/>
      <c r="J77" s="28"/>
      <c r="K77" s="28"/>
      <c r="L77" s="28"/>
    </row>
    <row r="78" spans="3:12" s="14" customFormat="1" ht="18" customHeight="1" x14ac:dyDescent="0.25">
      <c r="C78" s="391"/>
      <c r="D78" s="391"/>
      <c r="E78" s="298"/>
      <c r="F78" s="298"/>
      <c r="G78" s="298"/>
      <c r="H78" s="298"/>
      <c r="I78" s="298"/>
      <c r="J78" s="28"/>
      <c r="K78" s="28"/>
      <c r="L78" s="28"/>
    </row>
    <row r="79" spans="3:12" s="14" customFormat="1" ht="18" customHeight="1" x14ac:dyDescent="0.25">
      <c r="C79" s="391"/>
      <c r="D79" s="391"/>
      <c r="E79" s="298"/>
      <c r="F79" s="298"/>
      <c r="G79" s="298"/>
      <c r="H79" s="298"/>
      <c r="I79" s="298"/>
      <c r="J79" s="28"/>
      <c r="K79" s="28"/>
      <c r="L79" s="28"/>
    </row>
    <row r="80" spans="3:12" s="14" customFormat="1" ht="18" customHeight="1" x14ac:dyDescent="0.25">
      <c r="C80" s="391"/>
      <c r="D80" s="391"/>
      <c r="E80" s="298"/>
      <c r="F80" s="298"/>
      <c r="G80" s="298"/>
      <c r="H80" s="298"/>
      <c r="I80" s="298"/>
      <c r="J80" s="28"/>
      <c r="K80" s="28"/>
      <c r="L80" s="28"/>
    </row>
    <row r="81" spans="3:12" ht="18" customHeight="1" x14ac:dyDescent="0.3">
      <c r="C81" s="391"/>
      <c r="D81" s="391"/>
      <c r="E81" s="298"/>
      <c r="F81" s="298"/>
      <c r="G81" s="298"/>
      <c r="H81" s="298"/>
      <c r="I81" s="298"/>
      <c r="J81" s="292"/>
      <c r="K81" s="292"/>
      <c r="L81" s="292"/>
    </row>
    <row r="82" spans="3:12" ht="18" customHeight="1" x14ac:dyDescent="0.3">
      <c r="C82" s="391"/>
      <c r="D82" s="391"/>
      <c r="E82" s="298"/>
      <c r="F82" s="298"/>
      <c r="G82" s="298"/>
      <c r="H82" s="298"/>
      <c r="I82" s="298"/>
      <c r="J82" s="292"/>
      <c r="K82" s="292"/>
      <c r="L82" s="292"/>
    </row>
    <row r="83" spans="3:12" ht="18" customHeight="1" x14ac:dyDescent="0.3">
      <c r="C83" s="391"/>
      <c r="D83" s="391"/>
      <c r="E83" s="298"/>
      <c r="F83" s="298"/>
      <c r="G83" s="298"/>
      <c r="H83" s="298"/>
      <c r="I83" s="298"/>
      <c r="J83" s="292"/>
      <c r="K83" s="292"/>
      <c r="L83" s="292"/>
    </row>
    <row r="84" spans="3:12" ht="18" customHeight="1" x14ac:dyDescent="0.3">
      <c r="C84" s="391"/>
      <c r="D84" s="391"/>
      <c r="E84" s="298"/>
      <c r="F84" s="298"/>
      <c r="G84" s="298"/>
      <c r="H84" s="298"/>
      <c r="I84" s="298"/>
      <c r="J84" s="292"/>
      <c r="K84" s="292"/>
      <c r="L84" s="292"/>
    </row>
    <row r="85" spans="3:12" ht="18" customHeight="1" x14ac:dyDescent="0.3">
      <c r="C85" s="391"/>
      <c r="D85" s="391"/>
      <c r="E85" s="298"/>
      <c r="F85" s="298"/>
      <c r="G85" s="298"/>
      <c r="H85" s="298"/>
      <c r="I85" s="298"/>
      <c r="J85" s="292"/>
      <c r="K85" s="292"/>
      <c r="L85" s="292"/>
    </row>
    <row r="86" spans="3:12" ht="18" customHeight="1" x14ac:dyDescent="0.3">
      <c r="C86" s="391"/>
      <c r="D86" s="391"/>
      <c r="E86" s="298"/>
      <c r="F86" s="298"/>
      <c r="G86" s="298"/>
      <c r="H86" s="298"/>
      <c r="I86" s="298"/>
      <c r="J86" s="292"/>
      <c r="K86" s="292"/>
      <c r="L86" s="292"/>
    </row>
    <row r="87" spans="3:12" ht="18" customHeight="1" x14ac:dyDescent="0.3">
      <c r="C87" s="391"/>
      <c r="D87" s="391"/>
      <c r="E87" s="298"/>
      <c r="F87" s="298"/>
      <c r="G87" s="298"/>
      <c r="H87" s="298"/>
      <c r="I87" s="298"/>
      <c r="J87" s="292"/>
      <c r="K87" s="292"/>
      <c r="L87" s="292"/>
    </row>
    <row r="88" spans="3:12" ht="18" customHeight="1" x14ac:dyDescent="0.3">
      <c r="C88" s="391"/>
      <c r="D88" s="391"/>
      <c r="E88" s="298"/>
      <c r="F88" s="298"/>
      <c r="G88" s="298"/>
      <c r="H88" s="298"/>
      <c r="I88" s="298"/>
      <c r="J88" s="292"/>
      <c r="K88" s="292"/>
      <c r="L88" s="292"/>
    </row>
    <row r="89" spans="3:12" ht="18" customHeight="1" x14ac:dyDescent="0.3">
      <c r="C89" s="391"/>
      <c r="D89" s="391"/>
      <c r="E89" s="298"/>
      <c r="F89" s="298"/>
      <c r="G89" s="298"/>
      <c r="H89" s="298"/>
      <c r="I89" s="298"/>
      <c r="J89" s="292"/>
      <c r="K89" s="292"/>
      <c r="L89" s="292"/>
    </row>
    <row r="90" spans="3:12" ht="18" customHeight="1" x14ac:dyDescent="0.3">
      <c r="C90" s="391"/>
      <c r="D90" s="391"/>
      <c r="E90" s="298"/>
      <c r="F90" s="298"/>
      <c r="G90" s="298"/>
      <c r="H90" s="298"/>
      <c r="I90" s="298"/>
      <c r="J90" s="292"/>
      <c r="K90" s="292"/>
      <c r="L90" s="292"/>
    </row>
    <row r="91" spans="3:12" ht="18" customHeight="1" x14ac:dyDescent="0.3">
      <c r="C91" s="391"/>
      <c r="D91" s="391"/>
      <c r="E91" s="298"/>
      <c r="F91" s="298"/>
      <c r="G91" s="298"/>
      <c r="H91" s="298"/>
      <c r="I91" s="298"/>
      <c r="J91" s="292"/>
      <c r="K91" s="292"/>
      <c r="L91" s="292"/>
    </row>
    <row r="92" spans="3:12" ht="18" customHeight="1" x14ac:dyDescent="0.3">
      <c r="C92" s="391"/>
      <c r="D92" s="391"/>
      <c r="E92" s="298"/>
      <c r="F92" s="298"/>
      <c r="G92" s="298"/>
      <c r="H92" s="298"/>
      <c r="I92" s="298"/>
      <c r="J92" s="292"/>
      <c r="K92" s="292"/>
      <c r="L92" s="292"/>
    </row>
    <row r="93" spans="3:12" ht="18" customHeight="1" x14ac:dyDescent="0.3">
      <c r="C93" s="391"/>
      <c r="D93" s="391"/>
      <c r="E93" s="298"/>
      <c r="F93" s="298"/>
      <c r="G93" s="298"/>
      <c r="H93" s="298"/>
      <c r="I93" s="298"/>
      <c r="J93" s="292"/>
      <c r="K93" s="292"/>
      <c r="L93" s="292"/>
    </row>
    <row r="94" spans="3:12" ht="18" customHeight="1" x14ac:dyDescent="0.3">
      <c r="C94" s="391"/>
      <c r="D94" s="391"/>
      <c r="E94" s="298"/>
      <c r="F94" s="298"/>
      <c r="G94" s="298"/>
      <c r="H94" s="298"/>
      <c r="I94" s="298"/>
      <c r="J94" s="292"/>
      <c r="K94" s="292"/>
      <c r="L94" s="292"/>
    </row>
    <row r="95" spans="3:12" ht="18" customHeight="1" x14ac:dyDescent="0.3">
      <c r="C95" s="391"/>
      <c r="D95" s="391"/>
      <c r="E95" s="298"/>
      <c r="F95" s="298"/>
      <c r="G95" s="298"/>
      <c r="H95" s="298"/>
      <c r="I95" s="298"/>
      <c r="J95" s="292"/>
      <c r="K95" s="292"/>
      <c r="L95" s="292"/>
    </row>
    <row r="96" spans="3:12" ht="18" customHeight="1" x14ac:dyDescent="0.3">
      <c r="C96" s="393"/>
      <c r="D96" s="393"/>
      <c r="E96" s="296"/>
      <c r="F96" s="296"/>
      <c r="G96" s="296"/>
      <c r="H96" s="296"/>
      <c r="I96" s="296"/>
      <c r="J96" s="292"/>
      <c r="K96" s="292"/>
      <c r="L96" s="292"/>
    </row>
    <row r="97" spans="3:12" ht="18" customHeight="1" x14ac:dyDescent="0.3">
      <c r="C97" s="315"/>
      <c r="D97" s="300"/>
      <c r="E97" s="301"/>
      <c r="F97" s="301"/>
      <c r="G97" s="301"/>
      <c r="H97" s="301"/>
      <c r="I97" s="301"/>
      <c r="J97" s="292"/>
      <c r="K97" s="292"/>
      <c r="L97" s="292"/>
    </row>
    <row r="98" spans="3:12" ht="18" customHeight="1" x14ac:dyDescent="0.3">
      <c r="C98" s="315"/>
      <c r="D98" s="294"/>
      <c r="E98" s="295"/>
      <c r="F98" s="295"/>
      <c r="G98" s="295"/>
      <c r="H98" s="295"/>
      <c r="I98" s="295"/>
      <c r="J98" s="292"/>
      <c r="K98" s="292"/>
      <c r="L98" s="292"/>
    </row>
    <row r="99" spans="3:12" ht="18" customHeight="1" x14ac:dyDescent="0.3">
      <c r="C99" s="393"/>
      <c r="D99" s="393"/>
      <c r="E99" s="296"/>
      <c r="F99" s="296"/>
      <c r="G99" s="296"/>
      <c r="H99" s="296"/>
      <c r="I99" s="296"/>
      <c r="J99" s="292"/>
      <c r="K99" s="292"/>
      <c r="L99" s="292"/>
    </row>
    <row r="100" spans="3:12" ht="18" customHeight="1" x14ac:dyDescent="0.3">
      <c r="C100" s="391"/>
      <c r="D100" s="391"/>
      <c r="E100" s="302"/>
      <c r="F100" s="302"/>
      <c r="G100" s="302"/>
      <c r="H100" s="302"/>
      <c r="I100" s="302"/>
      <c r="J100" s="292"/>
      <c r="K100" s="292"/>
      <c r="L100" s="292"/>
    </row>
    <row r="101" spans="3:12" ht="18" customHeight="1" x14ac:dyDescent="0.3">
      <c r="C101" s="391"/>
      <c r="D101" s="391"/>
      <c r="E101" s="302"/>
      <c r="F101" s="302"/>
      <c r="G101" s="302"/>
      <c r="H101" s="302"/>
      <c r="I101" s="302"/>
      <c r="J101" s="292"/>
      <c r="K101" s="292"/>
      <c r="L101" s="292"/>
    </row>
    <row r="102" spans="3:12" ht="18" customHeight="1" x14ac:dyDescent="0.3">
      <c r="C102" s="391"/>
      <c r="D102" s="391"/>
      <c r="E102" s="302"/>
      <c r="F102" s="302"/>
      <c r="G102" s="302"/>
      <c r="H102" s="302"/>
      <c r="I102" s="302"/>
      <c r="J102" s="292"/>
      <c r="K102" s="292"/>
      <c r="L102" s="292"/>
    </row>
    <row r="103" spans="3:12" ht="18" customHeight="1" x14ac:dyDescent="0.3">
      <c r="C103" s="391"/>
      <c r="D103" s="391"/>
      <c r="E103" s="302"/>
      <c r="F103" s="302"/>
      <c r="G103" s="302"/>
      <c r="H103" s="302"/>
      <c r="I103" s="302"/>
      <c r="J103" s="292"/>
      <c r="K103" s="292"/>
      <c r="L103" s="292"/>
    </row>
    <row r="104" spans="3:12" ht="18" customHeight="1" x14ac:dyDescent="0.3">
      <c r="C104" s="391"/>
      <c r="D104" s="391"/>
      <c r="E104" s="302"/>
      <c r="F104" s="302"/>
      <c r="G104" s="302"/>
      <c r="H104" s="302"/>
      <c r="I104" s="302"/>
      <c r="J104" s="292"/>
      <c r="K104" s="292"/>
      <c r="L104" s="292"/>
    </row>
    <row r="105" spans="3:12" ht="18" customHeight="1" x14ac:dyDescent="0.3">
      <c r="C105" s="391"/>
      <c r="D105" s="391"/>
      <c r="E105" s="302"/>
      <c r="F105" s="302"/>
      <c r="G105" s="302"/>
      <c r="H105" s="302"/>
      <c r="I105" s="302"/>
      <c r="J105" s="292"/>
      <c r="K105" s="292"/>
      <c r="L105" s="292"/>
    </row>
    <row r="106" spans="3:12" ht="18" customHeight="1" x14ac:dyDescent="0.3">
      <c r="C106" s="391"/>
      <c r="D106" s="391"/>
      <c r="E106" s="302"/>
      <c r="F106" s="302"/>
      <c r="G106" s="302"/>
      <c r="H106" s="302"/>
      <c r="I106" s="302"/>
      <c r="J106" s="292"/>
      <c r="K106" s="292"/>
      <c r="L106" s="292"/>
    </row>
    <row r="107" spans="3:12" ht="18" customHeight="1" x14ac:dyDescent="0.3">
      <c r="C107" s="391"/>
      <c r="D107" s="391"/>
      <c r="E107" s="302"/>
      <c r="F107" s="302"/>
      <c r="G107" s="302"/>
      <c r="H107" s="302"/>
      <c r="I107" s="302"/>
      <c r="J107" s="292"/>
      <c r="K107" s="292"/>
      <c r="L107" s="292"/>
    </row>
    <row r="108" spans="3:12" ht="18" customHeight="1" x14ac:dyDescent="0.3">
      <c r="C108" s="391"/>
      <c r="D108" s="391"/>
      <c r="E108" s="302"/>
      <c r="F108" s="302"/>
      <c r="G108" s="302"/>
      <c r="H108" s="302"/>
      <c r="I108" s="302"/>
      <c r="J108" s="292"/>
      <c r="K108" s="292"/>
      <c r="L108" s="292"/>
    </row>
    <row r="109" spans="3:12" ht="18" customHeight="1" x14ac:dyDescent="0.3">
      <c r="C109" s="391"/>
      <c r="D109" s="391"/>
      <c r="E109" s="302"/>
      <c r="F109" s="302"/>
      <c r="G109" s="302"/>
      <c r="H109" s="302"/>
      <c r="I109" s="302"/>
      <c r="J109" s="292"/>
      <c r="K109" s="292"/>
      <c r="L109" s="292"/>
    </row>
    <row r="110" spans="3:12" ht="18" customHeight="1" x14ac:dyDescent="0.3">
      <c r="C110" s="391"/>
      <c r="D110" s="391"/>
      <c r="E110" s="302"/>
      <c r="F110" s="302"/>
      <c r="G110" s="302"/>
      <c r="H110" s="302"/>
      <c r="I110" s="302"/>
      <c r="J110" s="292"/>
      <c r="K110" s="292"/>
      <c r="L110" s="292"/>
    </row>
    <row r="111" spans="3:12" ht="18" customHeight="1" x14ac:dyDescent="0.3">
      <c r="C111" s="391"/>
      <c r="D111" s="391"/>
      <c r="E111" s="302"/>
      <c r="F111" s="302"/>
      <c r="G111" s="302"/>
      <c r="H111" s="302"/>
      <c r="I111" s="302"/>
      <c r="J111" s="292"/>
      <c r="K111" s="292"/>
      <c r="L111" s="292"/>
    </row>
    <row r="112" spans="3:12" ht="18" customHeight="1" x14ac:dyDescent="0.3">
      <c r="C112" s="391"/>
      <c r="D112" s="391"/>
      <c r="E112" s="302"/>
      <c r="F112" s="302"/>
      <c r="G112" s="302"/>
      <c r="H112" s="302"/>
      <c r="I112" s="302"/>
      <c r="J112" s="292"/>
      <c r="K112" s="292"/>
      <c r="L112" s="292"/>
    </row>
    <row r="113" spans="3:12" ht="18" customHeight="1" x14ac:dyDescent="0.3">
      <c r="C113" s="391"/>
      <c r="D113" s="391"/>
      <c r="E113" s="302"/>
      <c r="F113" s="302"/>
      <c r="G113" s="302"/>
      <c r="H113" s="302"/>
      <c r="I113" s="302"/>
      <c r="J113" s="292"/>
      <c r="K113" s="292"/>
      <c r="L113" s="292"/>
    </row>
    <row r="114" spans="3:12" ht="18" customHeight="1" x14ac:dyDescent="0.3">
      <c r="C114" s="391"/>
      <c r="D114" s="391"/>
      <c r="E114" s="302"/>
      <c r="F114" s="302"/>
      <c r="G114" s="302"/>
      <c r="H114" s="302"/>
      <c r="I114" s="302"/>
      <c r="J114" s="292"/>
      <c r="K114" s="292"/>
      <c r="L114" s="292"/>
    </row>
    <row r="115" spans="3:12" ht="18" customHeight="1" x14ac:dyDescent="0.3">
      <c r="C115" s="391"/>
      <c r="D115" s="391"/>
      <c r="E115" s="302"/>
      <c r="F115" s="302"/>
      <c r="G115" s="302"/>
      <c r="H115" s="302"/>
      <c r="I115" s="302"/>
      <c r="J115" s="292"/>
      <c r="K115" s="292"/>
      <c r="L115" s="292"/>
    </row>
    <row r="116" spans="3:12" ht="18" customHeight="1" x14ac:dyDescent="0.3">
      <c r="C116" s="315"/>
      <c r="D116" s="313"/>
      <c r="E116" s="296"/>
      <c r="F116" s="296"/>
      <c r="G116" s="296"/>
      <c r="H116" s="296"/>
      <c r="I116" s="296"/>
      <c r="J116" s="292"/>
      <c r="K116" s="292"/>
      <c r="L116" s="292"/>
    </row>
    <row r="117" spans="3:12" ht="18" customHeight="1" x14ac:dyDescent="0.3">
      <c r="C117" s="315"/>
      <c r="D117" s="300"/>
      <c r="E117" s="301"/>
      <c r="F117" s="301"/>
      <c r="G117" s="301"/>
      <c r="H117" s="301"/>
      <c r="I117" s="301"/>
      <c r="J117" s="292"/>
      <c r="K117" s="292"/>
      <c r="L117" s="292"/>
    </row>
    <row r="118" spans="3:12" ht="18" customHeight="1" x14ac:dyDescent="0.3">
      <c r="C118" s="315"/>
      <c r="D118" s="294"/>
      <c r="E118" s="295"/>
      <c r="F118" s="295"/>
      <c r="G118" s="295"/>
      <c r="H118" s="295"/>
      <c r="I118" s="295"/>
      <c r="J118" s="292"/>
      <c r="K118" s="292"/>
      <c r="L118" s="292"/>
    </row>
    <row r="119" spans="3:12" ht="18" customHeight="1" x14ac:dyDescent="0.3">
      <c r="C119" s="392"/>
      <c r="D119" s="392"/>
      <c r="E119" s="290"/>
      <c r="F119" s="290"/>
      <c r="G119" s="290"/>
      <c r="H119" s="290"/>
      <c r="I119" s="290"/>
      <c r="J119" s="292"/>
      <c r="K119" s="292"/>
      <c r="L119" s="292"/>
    </row>
    <row r="120" spans="3:12" ht="18" customHeight="1" x14ac:dyDescent="0.3">
      <c r="C120" s="390"/>
      <c r="D120" s="390"/>
      <c r="E120" s="293"/>
      <c r="F120" s="293"/>
      <c r="G120" s="293"/>
      <c r="H120" s="293"/>
      <c r="I120" s="293"/>
      <c r="J120" s="292"/>
      <c r="K120" s="292"/>
      <c r="L120" s="292"/>
    </row>
    <row r="121" spans="3:12" ht="18" customHeight="1" x14ac:dyDescent="0.3">
      <c r="C121" s="390"/>
      <c r="D121" s="390"/>
      <c r="E121" s="293"/>
      <c r="F121" s="293"/>
      <c r="G121" s="293"/>
      <c r="H121" s="293"/>
      <c r="I121" s="293"/>
      <c r="J121" s="292"/>
      <c r="K121" s="292"/>
      <c r="L121" s="292"/>
    </row>
    <row r="122" spans="3:12" x14ac:dyDescent="0.3">
      <c r="C122" s="314"/>
      <c r="D122" s="314"/>
      <c r="E122" s="292"/>
      <c r="F122" s="292"/>
      <c r="G122" s="292"/>
      <c r="H122" s="292"/>
      <c r="I122" s="292"/>
      <c r="J122" s="292"/>
      <c r="K122" s="292"/>
      <c r="L122" s="292"/>
    </row>
    <row r="123" spans="3:12" x14ac:dyDescent="0.3">
      <c r="C123" s="208"/>
      <c r="D123" s="208"/>
    </row>
    <row r="124" spans="3:12" x14ac:dyDescent="0.3">
      <c r="C124" s="208"/>
    </row>
    <row r="125" spans="3:12" x14ac:dyDescent="0.3">
      <c r="C125" s="208"/>
    </row>
    <row r="126" spans="3:12" x14ac:dyDescent="0.3">
      <c r="C126" s="208"/>
    </row>
    <row r="127" spans="3:12" x14ac:dyDescent="0.3">
      <c r="C127" s="208"/>
    </row>
    <row r="158" spans="3:3" x14ac:dyDescent="0.3">
      <c r="C158" s="203"/>
    </row>
    <row r="159" spans="3:3" x14ac:dyDescent="0.3">
      <c r="C159" s="203"/>
    </row>
    <row r="162" spans="3:3" x14ac:dyDescent="0.3">
      <c r="C162" s="203"/>
    </row>
  </sheetData>
  <sheetProtection algorithmName="SHA-512" hashValue="M4mjk6RQ0wtm9k+/iNfc75/KQqwPiETVng67PzBNmE9BCAci65G8OH7BhuBAeqwvUFffjBCrtWfWPbJADXDEpA==" saltValue="WG8yBL1odDA4Vfnxzga8tQ==" spinCount="100000" sheet="1" objects="1" scenarios="1" formatCells="0" formatColumns="0" formatRows="0" insertColumns="0" insertRows="0" insertHyperlinks="0" deleteColumns="0" deleteRows="0" sort="0" autoFilter="0"/>
  <mergeCells count="94">
    <mergeCell ref="E21:F21"/>
    <mergeCell ref="E3:F3"/>
    <mergeCell ref="E4:F4"/>
    <mergeCell ref="E7:F7"/>
    <mergeCell ref="C8:D8"/>
    <mergeCell ref="C9:D9"/>
    <mergeCell ref="C23:F23"/>
    <mergeCell ref="C24:F24"/>
    <mergeCell ref="C26:F26"/>
    <mergeCell ref="C27:F27"/>
    <mergeCell ref="B29:C29"/>
    <mergeCell ref="D29:E29"/>
    <mergeCell ref="D30:E30"/>
    <mergeCell ref="B31:C31"/>
    <mergeCell ref="D31:E31"/>
    <mergeCell ref="D32:E32"/>
    <mergeCell ref="B33:C33"/>
    <mergeCell ref="D33:E33"/>
    <mergeCell ref="D34:E34"/>
    <mergeCell ref="B35:C35"/>
    <mergeCell ref="D35:E35"/>
    <mergeCell ref="D36:E36"/>
    <mergeCell ref="B37:C37"/>
    <mergeCell ref="D37:E37"/>
    <mergeCell ref="C58:D58"/>
    <mergeCell ref="D38:E38"/>
    <mergeCell ref="B39:C40"/>
    <mergeCell ref="D39:E39"/>
    <mergeCell ref="D41:F41"/>
    <mergeCell ref="D43:F43"/>
    <mergeCell ref="D44:F44"/>
    <mergeCell ref="D45:F45"/>
    <mergeCell ref="B41:B42"/>
    <mergeCell ref="C41:C42"/>
    <mergeCell ref="B44:C44"/>
    <mergeCell ref="U46:X46"/>
    <mergeCell ref="C55:D55"/>
    <mergeCell ref="C56:D56"/>
    <mergeCell ref="C57:D57"/>
    <mergeCell ref="C74:D74"/>
    <mergeCell ref="C59:D59"/>
    <mergeCell ref="C60:D60"/>
    <mergeCell ref="C61:D61"/>
    <mergeCell ref="C64:D64"/>
    <mergeCell ref="C65:D65"/>
    <mergeCell ref="C66:D66"/>
    <mergeCell ref="C67:D67"/>
    <mergeCell ref="C68:D68"/>
    <mergeCell ref="C69:D69"/>
    <mergeCell ref="C72:D72"/>
    <mergeCell ref="C73:D73"/>
    <mergeCell ref="C86:D86"/>
    <mergeCell ref="C75:D75"/>
    <mergeCell ref="C76:D76"/>
    <mergeCell ref="C77:D77"/>
    <mergeCell ref="C78:D78"/>
    <mergeCell ref="C79:D79"/>
    <mergeCell ref="C80:D80"/>
    <mergeCell ref="C81:D81"/>
    <mergeCell ref="C82:D82"/>
    <mergeCell ref="C83:D83"/>
    <mergeCell ref="C84:D84"/>
    <mergeCell ref="C85:D85"/>
    <mergeCell ref="C100:D100"/>
    <mergeCell ref="C87:D87"/>
    <mergeCell ref="C88:D88"/>
    <mergeCell ref="C89:D89"/>
    <mergeCell ref="C90:D90"/>
    <mergeCell ref="C91:D91"/>
    <mergeCell ref="C92:D92"/>
    <mergeCell ref="C120:D120"/>
    <mergeCell ref="C121:D121"/>
    <mergeCell ref="C107:D107"/>
    <mergeCell ref="C108:D108"/>
    <mergeCell ref="C109:D109"/>
    <mergeCell ref="C110:D110"/>
    <mergeCell ref="C111:D111"/>
    <mergeCell ref="C112:D112"/>
    <mergeCell ref="K3:L3"/>
    <mergeCell ref="C113:D113"/>
    <mergeCell ref="C114:D114"/>
    <mergeCell ref="C115:D115"/>
    <mergeCell ref="C119:D119"/>
    <mergeCell ref="C101:D101"/>
    <mergeCell ref="C102:D102"/>
    <mergeCell ref="C103:D103"/>
    <mergeCell ref="C104:D104"/>
    <mergeCell ref="C105:D105"/>
    <mergeCell ref="C106:D106"/>
    <mergeCell ref="C93:D93"/>
    <mergeCell ref="C94:D94"/>
    <mergeCell ref="C95:D95"/>
    <mergeCell ref="C96:D96"/>
    <mergeCell ref="C99:D99"/>
  </mergeCells>
  <conditionalFormatting sqref="I27">
    <cfRule type="cellIs" dxfId="21" priority="22" operator="equal">
      <formula>$I$26</formula>
    </cfRule>
  </conditionalFormatting>
  <conditionalFormatting sqref="L27">
    <cfRule type="cellIs" dxfId="20" priority="21" operator="equal">
      <formula>$L$26</formula>
    </cfRule>
  </conditionalFormatting>
  <conditionalFormatting sqref="O27">
    <cfRule type="cellIs" dxfId="19" priority="20" operator="equal">
      <formula>$O$26</formula>
    </cfRule>
  </conditionalFormatting>
  <conditionalFormatting sqref="R27">
    <cfRule type="cellIs" dxfId="18" priority="19" operator="equal">
      <formula>$R$26</formula>
    </cfRule>
  </conditionalFormatting>
  <conditionalFormatting sqref="U27">
    <cfRule type="cellIs" dxfId="17" priority="18" operator="equal">
      <formula>$U$26</formula>
    </cfRule>
  </conditionalFormatting>
  <conditionalFormatting sqref="X27">
    <cfRule type="cellIs" dxfId="16" priority="17" operator="equal">
      <formula>$X$26</formula>
    </cfRule>
  </conditionalFormatting>
  <conditionalFormatting sqref="AA27">
    <cfRule type="cellIs" dxfId="15" priority="16" operator="equal">
      <formula>$AA$26</formula>
    </cfRule>
  </conditionalFormatting>
  <conditionalFormatting sqref="G27">
    <cfRule type="cellIs" dxfId="14" priority="15" operator="equal">
      <formula>$G$26</formula>
    </cfRule>
  </conditionalFormatting>
  <conditionalFormatting sqref="H27">
    <cfRule type="cellIs" dxfId="13" priority="14" operator="equal">
      <formula>$H$26</formula>
    </cfRule>
  </conditionalFormatting>
  <conditionalFormatting sqref="J27">
    <cfRule type="cellIs" dxfId="12" priority="13" operator="equal">
      <formula>$J$26</formula>
    </cfRule>
  </conditionalFormatting>
  <conditionalFormatting sqref="K27">
    <cfRule type="cellIs" dxfId="11" priority="12" operator="equal">
      <formula>$K$26</formula>
    </cfRule>
  </conditionalFormatting>
  <conditionalFormatting sqref="M27">
    <cfRule type="cellIs" dxfId="10" priority="2" operator="equal">
      <formula>$M$26</formula>
    </cfRule>
  </conditionalFormatting>
  <conditionalFormatting sqref="N27">
    <cfRule type="cellIs" dxfId="9" priority="11" operator="equal">
      <formula>$N$26</formula>
    </cfRule>
  </conditionalFormatting>
  <conditionalFormatting sqref="P27">
    <cfRule type="cellIs" dxfId="8" priority="10" operator="equal">
      <formula>$P$26</formula>
    </cfRule>
  </conditionalFormatting>
  <conditionalFormatting sqref="Q27">
    <cfRule type="cellIs" dxfId="7" priority="9" operator="equal">
      <formula>$Q$26</formula>
    </cfRule>
  </conditionalFormatting>
  <conditionalFormatting sqref="S27">
    <cfRule type="cellIs" dxfId="6" priority="8" operator="equal">
      <formula>$S$26</formula>
    </cfRule>
  </conditionalFormatting>
  <conditionalFormatting sqref="T27">
    <cfRule type="cellIs" dxfId="5" priority="7" operator="equal">
      <formula>$T$26</formula>
    </cfRule>
  </conditionalFormatting>
  <conditionalFormatting sqref="V27">
    <cfRule type="cellIs" dxfId="4" priority="6" operator="equal">
      <formula>$V$26</formula>
    </cfRule>
  </conditionalFormatting>
  <conditionalFormatting sqref="Y27">
    <cfRule type="cellIs" dxfId="3" priority="5" operator="equal">
      <formula>$Y$26</formula>
    </cfRule>
  </conditionalFormatting>
  <conditionalFormatting sqref="Z27">
    <cfRule type="cellIs" dxfId="2" priority="4" operator="equal">
      <formula>$Z$26</formula>
    </cfRule>
  </conditionalFormatting>
  <conditionalFormatting sqref="AB27">
    <cfRule type="cellIs" dxfId="1" priority="3" operator="equal">
      <formula>$AB$26</formula>
    </cfRule>
  </conditionalFormatting>
  <conditionalFormatting sqref="W27">
    <cfRule type="cellIs" dxfId="0" priority="1" operator="equal">
      <formula>$W$26</formula>
    </cfRule>
  </conditionalFormatting>
  <hyperlinks>
    <hyperlink ref="C6" r:id="rId1" display="www.gracenoteds.com"/>
  </hyperlinks>
  <pageMargins left="0.7" right="0.7" top="0.75" bottom="0.75" header="0.3" footer="0.3"/>
  <pageSetup orientation="landscape" horizontalDpi="360" verticalDpi="36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Octave</vt:lpstr>
      <vt:lpstr>Third Octave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Fay</dc:creator>
  <cp:lastModifiedBy>Mike Fay</cp:lastModifiedBy>
  <cp:lastPrinted>2021-04-20T18:57:38Z</cp:lastPrinted>
  <dcterms:created xsi:type="dcterms:W3CDTF">2020-07-09T23:02:13Z</dcterms:created>
  <dcterms:modified xsi:type="dcterms:W3CDTF">2022-06-08T23:55:21Z</dcterms:modified>
</cp:coreProperties>
</file>